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32625" windowHeight="15135"/>
  </bookViews>
  <sheets>
    <sheet name="Visibility_summary" sheetId="2" r:id="rId1"/>
    <sheet name="Visibility_Date_Average" sheetId="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3" i="2" l="1"/>
  <c r="BC26" i="2" l="1"/>
  <c r="AN70" i="2"/>
  <c r="BA20" i="2"/>
  <c r="BA19" i="2"/>
  <c r="AW76" i="2"/>
  <c r="AW56" i="2"/>
  <c r="AW55" i="2"/>
  <c r="AW51" i="2"/>
  <c r="AW50" i="2"/>
  <c r="AW47" i="2"/>
  <c r="AW46" i="2"/>
  <c r="AW43" i="2"/>
  <c r="AW42" i="2"/>
  <c r="AW41" i="2"/>
  <c r="AW40" i="2"/>
  <c r="AW39" i="2"/>
  <c r="AW38" i="2"/>
  <c r="AW37" i="2"/>
  <c r="AW36" i="2"/>
  <c r="AW35" i="2"/>
  <c r="AW34" i="2"/>
  <c r="AW33" i="2"/>
  <c r="AY33" i="2" s="1"/>
  <c r="AW32" i="2"/>
  <c r="AY32" i="2" s="1"/>
  <c r="AW31" i="2"/>
  <c r="AY31" i="2" s="1"/>
  <c r="AW30" i="2"/>
  <c r="AY30" i="2" s="1"/>
  <c r="AW29" i="2"/>
  <c r="AY29" i="2" s="1"/>
  <c r="AW28" i="2"/>
  <c r="AY28" i="2" s="1"/>
  <c r="AW27" i="2"/>
  <c r="AY27" i="2" s="1"/>
  <c r="AW26" i="2"/>
  <c r="AY26" i="2" s="1"/>
  <c r="AN51" i="2"/>
  <c r="AL41" i="2"/>
  <c r="AA26" i="2"/>
  <c r="AM73" i="2"/>
  <c r="AD27" i="2"/>
  <c r="AG27" i="2" s="1"/>
  <c r="M51" i="2"/>
  <c r="AI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I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I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I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D61" i="2" l="1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1" i="2"/>
  <c r="AD20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26" i="2"/>
  <c r="X29" i="2"/>
  <c r="X28" i="2"/>
  <c r="N81" i="2" l="1"/>
  <c r="O81" i="2" s="1"/>
  <c r="N63" i="2"/>
  <c r="O63" i="2" s="1"/>
  <c r="AE61" i="2"/>
  <c r="AF61" i="2" s="1"/>
  <c r="AH61" i="2" s="1"/>
  <c r="AE60" i="2"/>
  <c r="AF60" i="2" s="1"/>
  <c r="AH60" i="2" s="1"/>
  <c r="AE59" i="2"/>
  <c r="AF59" i="2" s="1"/>
  <c r="AH59" i="2" s="1"/>
  <c r="AE58" i="2"/>
  <c r="AF58" i="2" s="1"/>
  <c r="AH58" i="2" s="1"/>
  <c r="AE57" i="2"/>
  <c r="AF57" i="2" s="1"/>
  <c r="AH57" i="2" s="1"/>
  <c r="AE56" i="2"/>
  <c r="AF56" i="2" s="1"/>
  <c r="AH56" i="2" s="1"/>
  <c r="AE55" i="2"/>
  <c r="AF55" i="2" s="1"/>
  <c r="AH55" i="2" s="1"/>
  <c r="AE54" i="2"/>
  <c r="AF54" i="2" s="1"/>
  <c r="AH54" i="2" s="1"/>
  <c r="AE53" i="2"/>
  <c r="AF53" i="2" s="1"/>
  <c r="AH53" i="2" s="1"/>
  <c r="AE52" i="2"/>
  <c r="AF52" i="2" s="1"/>
  <c r="AH52" i="2" s="1"/>
  <c r="AE51" i="2"/>
  <c r="AF51" i="2" s="1"/>
  <c r="AH51" i="2" s="1"/>
  <c r="AE50" i="2"/>
  <c r="AF50" i="2" s="1"/>
  <c r="AH50" i="2" s="1"/>
  <c r="AE49" i="2"/>
  <c r="AF49" i="2" s="1"/>
  <c r="AH49" i="2" s="1"/>
  <c r="AE48" i="2"/>
  <c r="AF48" i="2" s="1"/>
  <c r="AH48" i="2" s="1"/>
  <c r="AE47" i="2"/>
  <c r="AF47" i="2" s="1"/>
  <c r="AH47" i="2" s="1"/>
  <c r="AE46" i="2"/>
  <c r="AF46" i="2" s="1"/>
  <c r="AH46" i="2" s="1"/>
  <c r="AE45" i="2"/>
  <c r="AF45" i="2" s="1"/>
  <c r="AH45" i="2" s="1"/>
  <c r="AE44" i="2"/>
  <c r="AF44" i="2" s="1"/>
  <c r="AH44" i="2" s="1"/>
  <c r="L44" i="2"/>
  <c r="M44" i="2" s="1"/>
  <c r="AE43" i="2"/>
  <c r="AF43" i="2" s="1"/>
  <c r="AH43" i="2" s="1"/>
  <c r="L43" i="2"/>
  <c r="M43" i="2" s="1"/>
  <c r="AE42" i="2"/>
  <c r="AF42" i="2" s="1"/>
  <c r="AH42" i="2" s="1"/>
  <c r="L42" i="2"/>
  <c r="M42" i="2" s="1"/>
  <c r="AE41" i="2"/>
  <c r="AF41" i="2" s="1"/>
  <c r="AH41" i="2" s="1"/>
  <c r="L41" i="2"/>
  <c r="M41" i="2" s="1"/>
  <c r="AL40" i="2"/>
  <c r="AE40" i="2"/>
  <c r="AF40" i="2" s="1"/>
  <c r="AH40" i="2" s="1"/>
  <c r="L40" i="2"/>
  <c r="M40" i="2" s="1"/>
  <c r="AE39" i="2"/>
  <c r="AF39" i="2" s="1"/>
  <c r="AH39" i="2" s="1"/>
  <c r="L39" i="2"/>
  <c r="AE38" i="2"/>
  <c r="AF38" i="2" s="1"/>
  <c r="AH38" i="2" s="1"/>
  <c r="L38" i="2"/>
  <c r="AE37" i="2"/>
  <c r="AF37" i="2" s="1"/>
  <c r="AH37" i="2" s="1"/>
  <c r="L37" i="2"/>
  <c r="AE36" i="2"/>
  <c r="AF36" i="2" s="1"/>
  <c r="AH36" i="2" s="1"/>
  <c r="L36" i="2"/>
  <c r="AE35" i="2"/>
  <c r="AF35" i="2" s="1"/>
  <c r="AH35" i="2" s="1"/>
  <c r="L35" i="2"/>
  <c r="AE34" i="2"/>
  <c r="AF34" i="2" s="1"/>
  <c r="AH34" i="2" s="1"/>
  <c r="L34" i="2"/>
  <c r="AE33" i="2"/>
  <c r="AF33" i="2" s="1"/>
  <c r="AH33" i="2" s="1"/>
  <c r="L33" i="2"/>
  <c r="AE32" i="2"/>
  <c r="AF32" i="2" s="1"/>
  <c r="AH32" i="2" s="1"/>
  <c r="L32" i="2"/>
  <c r="AE31" i="2"/>
  <c r="AF31" i="2" s="1"/>
  <c r="AH31" i="2" s="1"/>
  <c r="L31" i="2"/>
  <c r="AE30" i="2"/>
  <c r="AF30" i="2" s="1"/>
  <c r="AH30" i="2" s="1"/>
  <c r="L30" i="2"/>
  <c r="AE29" i="2"/>
  <c r="AF29" i="2" s="1"/>
  <c r="AH29" i="2" s="1"/>
  <c r="AE28" i="2"/>
  <c r="AF28" i="2" s="1"/>
  <c r="AH28" i="2" s="1"/>
  <c r="AE27" i="2"/>
  <c r="AF27" i="2" s="1"/>
  <c r="AH27" i="2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l="1"/>
  <c r="AI38" i="2"/>
  <c r="AI30" i="2"/>
  <c r="X26" i="2"/>
  <c r="N72" i="2"/>
  <c r="O72" i="2" s="1"/>
  <c r="AD128" i="2"/>
  <c r="K96" i="2"/>
  <c r="N96" i="2" s="1"/>
  <c r="K114" i="2"/>
  <c r="N114" i="2" s="1"/>
  <c r="AG29" i="2"/>
  <c r="AD69" i="2"/>
  <c r="AD65" i="2"/>
  <c r="AG38" i="2"/>
  <c r="X25" i="2"/>
  <c r="AD66" i="2"/>
  <c r="AD125" i="2"/>
  <c r="AD79" i="2"/>
  <c r="K159" i="2"/>
  <c r="N159" i="2" s="1"/>
  <c r="K157" i="2"/>
  <c r="N157" i="2" s="1"/>
  <c r="K155" i="2"/>
  <c r="N155" i="2" s="1"/>
  <c r="K153" i="2"/>
  <c r="N153" i="2" s="1"/>
  <c r="K158" i="2"/>
  <c r="N158" i="2" s="1"/>
  <c r="K151" i="2"/>
  <c r="N151" i="2" s="1"/>
  <c r="K149" i="2"/>
  <c r="N149" i="2" s="1"/>
  <c r="K146" i="2"/>
  <c r="N146" i="2" s="1"/>
  <c r="K143" i="2"/>
  <c r="N143" i="2" s="1"/>
  <c r="K140" i="2"/>
  <c r="N140" i="2" s="1"/>
  <c r="K137" i="2"/>
  <c r="N137" i="2" s="1"/>
  <c r="K134" i="2"/>
  <c r="N134" i="2" s="1"/>
  <c r="K131" i="2"/>
  <c r="N131" i="2" s="1"/>
  <c r="K128" i="2"/>
  <c r="N128" i="2" s="1"/>
  <c r="K125" i="2"/>
  <c r="N125" i="2" s="1"/>
  <c r="K122" i="2"/>
  <c r="N122" i="2" s="1"/>
  <c r="K119" i="2"/>
  <c r="N119" i="2" s="1"/>
  <c r="K116" i="2"/>
  <c r="N116" i="2" s="1"/>
  <c r="K113" i="2"/>
  <c r="N113" i="2" s="1"/>
  <c r="K110" i="2"/>
  <c r="N110" i="2" s="1"/>
  <c r="K107" i="2"/>
  <c r="N107" i="2" s="1"/>
  <c r="K104" i="2"/>
  <c r="N104" i="2" s="1"/>
  <c r="K101" i="2"/>
  <c r="N101" i="2" s="1"/>
  <c r="K98" i="2"/>
  <c r="N98" i="2" s="1"/>
  <c r="K95" i="2"/>
  <c r="N95" i="2" s="1"/>
  <c r="K92" i="2"/>
  <c r="N92" i="2" s="1"/>
  <c r="K89" i="2"/>
  <c r="N89" i="2" s="1"/>
  <c r="AD87" i="2"/>
  <c r="AD85" i="2"/>
  <c r="K152" i="2"/>
  <c r="N152" i="2" s="1"/>
  <c r="K150" i="2"/>
  <c r="N150" i="2" s="1"/>
  <c r="AD148" i="2"/>
  <c r="AD145" i="2"/>
  <c r="AD142" i="2"/>
  <c r="AD139" i="2"/>
  <c r="AD136" i="2"/>
  <c r="AD133" i="2"/>
  <c r="AD130" i="2"/>
  <c r="AD127" i="2"/>
  <c r="AD124" i="2"/>
  <c r="AD141" i="2"/>
  <c r="K135" i="2"/>
  <c r="N135" i="2" s="1"/>
  <c r="AD143" i="2"/>
  <c r="K139" i="2"/>
  <c r="N139" i="2" s="1"/>
  <c r="AD126" i="2"/>
  <c r="AD122" i="2"/>
  <c r="AD120" i="2"/>
  <c r="K109" i="2"/>
  <c r="N109" i="2" s="1"/>
  <c r="AD103" i="2"/>
  <c r="AD101" i="2"/>
  <c r="AD99" i="2"/>
  <c r="K94" i="2"/>
  <c r="N94" i="2" s="1"/>
  <c r="AD90" i="2"/>
  <c r="AD86" i="2"/>
  <c r="AD71" i="2"/>
  <c r="AD68" i="2"/>
  <c r="N64" i="2"/>
  <c r="O64" i="2" s="1"/>
  <c r="AG61" i="2"/>
  <c r="AG60" i="2"/>
  <c r="AG59" i="2"/>
  <c r="AG58" i="2"/>
  <c r="AG57" i="2"/>
  <c r="AG56" i="2"/>
  <c r="AG55" i="2"/>
  <c r="AG54" i="2"/>
  <c r="AG53" i="2"/>
  <c r="AG52" i="2"/>
  <c r="AG51" i="2"/>
  <c r="AG50" i="2"/>
  <c r="AG46" i="2"/>
  <c r="K156" i="2"/>
  <c r="N156" i="2" s="1"/>
  <c r="AD147" i="2"/>
  <c r="K141" i="2"/>
  <c r="N141" i="2" s="1"/>
  <c r="K145" i="2"/>
  <c r="N145" i="2" s="1"/>
  <c r="AD132" i="2"/>
  <c r="K126" i="2"/>
  <c r="N126" i="2" s="1"/>
  <c r="K120" i="2"/>
  <c r="N120" i="2" s="1"/>
  <c r="AD116" i="2"/>
  <c r="AD114" i="2"/>
  <c r="K103" i="2"/>
  <c r="N103" i="2" s="1"/>
  <c r="K99" i="2"/>
  <c r="N99" i="2" s="1"/>
  <c r="AD97" i="2"/>
  <c r="K90" i="2"/>
  <c r="N90" i="2" s="1"/>
  <c r="AD88" i="2"/>
  <c r="AD84" i="2"/>
  <c r="N71" i="2"/>
  <c r="O71" i="2" s="1"/>
  <c r="AD70" i="2"/>
  <c r="N68" i="2"/>
  <c r="O68" i="2" s="1"/>
  <c r="N62" i="2"/>
  <c r="O62" i="2" s="1"/>
  <c r="N61" i="2"/>
  <c r="O61" i="2" s="1"/>
  <c r="N60" i="2"/>
  <c r="O60" i="2" s="1"/>
  <c r="N59" i="2"/>
  <c r="O59" i="2" s="1"/>
  <c r="N58" i="2"/>
  <c r="O58" i="2" s="1"/>
  <c r="N57" i="2"/>
  <c r="O57" i="2" s="1"/>
  <c r="N56" i="2"/>
  <c r="O56" i="2" s="1"/>
  <c r="N55" i="2"/>
  <c r="O55" i="2" s="1"/>
  <c r="N54" i="2"/>
  <c r="O54" i="2" s="1"/>
  <c r="N53" i="2"/>
  <c r="O53" i="2" s="1"/>
  <c r="N52" i="2"/>
  <c r="O52" i="2" s="1"/>
  <c r="AD138" i="2"/>
  <c r="K132" i="2"/>
  <c r="N132" i="2" s="1"/>
  <c r="K154" i="2"/>
  <c r="N154" i="2" s="1"/>
  <c r="K144" i="2"/>
  <c r="N144" i="2" s="1"/>
  <c r="AD131" i="2"/>
  <c r="K127" i="2"/>
  <c r="N127" i="2" s="1"/>
  <c r="K121" i="2"/>
  <c r="N121" i="2" s="1"/>
  <c r="AD115" i="2"/>
  <c r="K100" i="2"/>
  <c r="N100" i="2" s="1"/>
  <c r="AD96" i="2"/>
  <c r="K91" i="2"/>
  <c r="N91" i="2" s="1"/>
  <c r="AD81" i="2"/>
  <c r="K148" i="2"/>
  <c r="N148" i="2" s="1"/>
  <c r="AD135" i="2"/>
  <c r="K129" i="2"/>
  <c r="N129" i="2" s="1"/>
  <c r="K117" i="2"/>
  <c r="N117" i="2" s="1"/>
  <c r="AD113" i="2"/>
  <c r="AD111" i="2"/>
  <c r="AD82" i="2"/>
  <c r="N80" i="2"/>
  <c r="O80" i="2" s="1"/>
  <c r="AD75" i="2"/>
  <c r="N74" i="2"/>
  <c r="O74" i="2" s="1"/>
  <c r="AD67" i="2"/>
  <c r="AD119" i="2"/>
  <c r="K93" i="2"/>
  <c r="N93" i="2" s="1"/>
  <c r="AD77" i="2"/>
  <c r="N69" i="2"/>
  <c r="O69" i="2" s="1"/>
  <c r="N66" i="2"/>
  <c r="O66" i="2" s="1"/>
  <c r="K147" i="2"/>
  <c r="N147" i="2" s="1"/>
  <c r="K111" i="2"/>
  <c r="N111" i="2" s="1"/>
  <c r="AD106" i="2"/>
  <c r="AD98" i="2"/>
  <c r="AD95" i="2"/>
  <c r="N79" i="2"/>
  <c r="O79" i="2" s="1"/>
  <c r="N77" i="2"/>
  <c r="O77" i="2" s="1"/>
  <c r="AG45" i="2"/>
  <c r="AG36" i="2"/>
  <c r="AG30" i="2"/>
  <c r="N51" i="2"/>
  <c r="O51" i="2" s="1"/>
  <c r="AD134" i="2"/>
  <c r="AD108" i="2"/>
  <c r="N84" i="2"/>
  <c r="O84" i="2" s="1"/>
  <c r="K142" i="2"/>
  <c r="N142" i="2" s="1"/>
  <c r="K138" i="2"/>
  <c r="N138" i="2" s="1"/>
  <c r="K124" i="2"/>
  <c r="N124" i="2" s="1"/>
  <c r="AD121" i="2"/>
  <c r="AD118" i="2"/>
  <c r="K106" i="2"/>
  <c r="N106" i="2" s="1"/>
  <c r="AD92" i="2"/>
  <c r="N82" i="2"/>
  <c r="O82" i="2" s="1"/>
  <c r="N75" i="2"/>
  <c r="O75" i="2" s="1"/>
  <c r="AD73" i="2"/>
  <c r="AG31" i="2"/>
  <c r="AD146" i="2"/>
  <c r="K130" i="2"/>
  <c r="N130" i="2" s="1"/>
  <c r="K118" i="2"/>
  <c r="N118" i="2" s="1"/>
  <c r="K108" i="2"/>
  <c r="N108" i="2" s="1"/>
  <c r="AD100" i="2"/>
  <c r="N70" i="2"/>
  <c r="O70" i="2" s="1"/>
  <c r="N67" i="2"/>
  <c r="O67" i="2" s="1"/>
  <c r="AD110" i="2"/>
  <c r="AD89" i="2"/>
  <c r="AD80" i="2"/>
  <c r="AD78" i="2"/>
  <c r="N73" i="2"/>
  <c r="O73" i="2" s="1"/>
  <c r="AD137" i="2"/>
  <c r="K133" i="2"/>
  <c r="N133" i="2" s="1"/>
  <c r="AD123" i="2"/>
  <c r="K115" i="2"/>
  <c r="N115" i="2" s="1"/>
  <c r="AD105" i="2"/>
  <c r="K97" i="2"/>
  <c r="N97" i="2" s="1"/>
  <c r="AD94" i="2"/>
  <c r="N65" i="2"/>
  <c r="O65" i="2" s="1"/>
  <c r="AD140" i="2"/>
  <c r="AD129" i="2"/>
  <c r="AD112" i="2"/>
  <c r="K105" i="2"/>
  <c r="N105" i="2" s="1"/>
  <c r="AD102" i="2"/>
  <c r="AD83" i="2"/>
  <c r="N78" i="2"/>
  <c r="O78" i="2" s="1"/>
  <c r="AD76" i="2"/>
  <c r="AG41" i="2"/>
  <c r="AG40" i="2"/>
  <c r="AG39" i="2"/>
  <c r="AG33" i="2"/>
  <c r="K123" i="2"/>
  <c r="N123" i="2" s="1"/>
  <c r="AD117" i="2"/>
  <c r="AD107" i="2"/>
  <c r="AD91" i="2"/>
  <c r="N83" i="2"/>
  <c r="O83" i="2" s="1"/>
  <c r="N76" i="2"/>
  <c r="O76" i="2" s="1"/>
  <c r="AD144" i="2"/>
  <c r="K136" i="2"/>
  <c r="N136" i="2" s="1"/>
  <c r="K112" i="2"/>
  <c r="N112" i="2" s="1"/>
  <c r="AD109" i="2"/>
  <c r="K102" i="2"/>
  <c r="N102" i="2" s="1"/>
  <c r="N85" i="2"/>
  <c r="O85" i="2" s="1"/>
  <c r="AD74" i="2"/>
  <c r="AD72" i="2"/>
  <c r="AG47" i="2"/>
  <c r="AG34" i="2"/>
  <c r="AI46" i="2"/>
  <c r="AD93" i="2"/>
  <c r="AD104" i="2"/>
  <c r="AI54" i="2"/>
  <c r="AI52" i="2"/>
  <c r="AI56" i="2"/>
  <c r="AI60" i="2"/>
  <c r="AI51" i="2"/>
  <c r="AI55" i="2"/>
  <c r="AI59" i="2"/>
  <c r="AH107" i="2" l="1"/>
  <c r="AX73" i="2" s="1"/>
  <c r="AY73" i="2" s="1"/>
  <c r="AH112" i="2"/>
  <c r="AX78" i="2" s="1"/>
  <c r="AY78" i="2" s="1"/>
  <c r="AH78" i="2"/>
  <c r="AX44" i="2" s="1"/>
  <c r="AY44" i="2" s="1"/>
  <c r="AH73" i="2"/>
  <c r="AX39" i="2" s="1"/>
  <c r="AY39" i="2" s="1"/>
  <c r="AH134" i="2"/>
  <c r="AH114" i="2"/>
  <c r="AX80" i="2" s="1"/>
  <c r="AY80" i="2" s="1"/>
  <c r="AH71" i="2"/>
  <c r="AX37" i="2" s="1"/>
  <c r="AY37" i="2" s="1"/>
  <c r="AH143" i="2"/>
  <c r="AH65" i="2"/>
  <c r="AX31" i="2" s="1"/>
  <c r="AH72" i="2"/>
  <c r="AX38" i="2" s="1"/>
  <c r="AY38" i="2" s="1"/>
  <c r="AH117" i="2"/>
  <c r="AX83" i="2" s="1"/>
  <c r="AY83" i="2" s="1"/>
  <c r="AH129" i="2"/>
  <c r="AX95" i="2" s="1"/>
  <c r="AY95" i="2" s="1"/>
  <c r="AH80" i="2"/>
  <c r="AX46" i="2" s="1"/>
  <c r="AY46" i="2" s="1"/>
  <c r="AH116" i="2"/>
  <c r="AX82" i="2" s="1"/>
  <c r="AY82" i="2" s="1"/>
  <c r="AH86" i="2"/>
  <c r="AX52" i="2" s="1"/>
  <c r="AY52" i="2" s="1"/>
  <c r="AH69" i="2"/>
  <c r="AX35" i="2" s="1"/>
  <c r="AY35" i="2" s="1"/>
  <c r="AH140" i="2"/>
  <c r="AH89" i="2"/>
  <c r="AX55" i="2" s="1"/>
  <c r="AY55" i="2" s="1"/>
  <c r="AH77" i="2"/>
  <c r="AX43" i="2" s="1"/>
  <c r="AY43" i="2" s="1"/>
  <c r="AH135" i="2"/>
  <c r="AH90" i="2"/>
  <c r="AX56" i="2" s="1"/>
  <c r="AY56" i="2" s="1"/>
  <c r="AH141" i="2"/>
  <c r="AH85" i="2"/>
  <c r="AX51" i="2" s="1"/>
  <c r="AY51" i="2" s="1"/>
  <c r="AH110" i="2"/>
  <c r="AX76" i="2" s="1"/>
  <c r="AY76" i="2" s="1"/>
  <c r="AH92" i="2"/>
  <c r="AX58" i="2" s="1"/>
  <c r="AY58" i="2" s="1"/>
  <c r="AH138" i="2"/>
  <c r="AH124" i="2"/>
  <c r="AX90" i="2" s="1"/>
  <c r="AY90" i="2" s="1"/>
  <c r="AH87" i="2"/>
  <c r="AX53" i="2" s="1"/>
  <c r="AY53" i="2" s="1"/>
  <c r="AH74" i="2"/>
  <c r="AX40" i="2" s="1"/>
  <c r="AY40" i="2" s="1"/>
  <c r="AH94" i="2"/>
  <c r="AX60" i="2" s="1"/>
  <c r="AY60" i="2" s="1"/>
  <c r="AH119" i="2"/>
  <c r="AX85" i="2" s="1"/>
  <c r="AY85" i="2" s="1"/>
  <c r="AH81" i="2"/>
  <c r="AX47" i="2" s="1"/>
  <c r="AY47" i="2" s="1"/>
  <c r="AH70" i="2"/>
  <c r="AX36" i="2" s="1"/>
  <c r="AY36" i="2" s="1"/>
  <c r="AH132" i="2"/>
  <c r="AH99" i="2"/>
  <c r="AX65" i="2" s="1"/>
  <c r="AY65" i="2" s="1"/>
  <c r="AH127" i="2"/>
  <c r="AX93" i="2" s="1"/>
  <c r="AY93" i="2" s="1"/>
  <c r="AH109" i="2"/>
  <c r="AX75" i="2" s="1"/>
  <c r="AY75" i="2" s="1"/>
  <c r="AH118" i="2"/>
  <c r="AX84" i="2" s="1"/>
  <c r="AY84" i="2" s="1"/>
  <c r="AH67" i="2"/>
  <c r="AX33" i="2" s="1"/>
  <c r="AH101" i="2"/>
  <c r="AX67" i="2" s="1"/>
  <c r="AY67" i="2" s="1"/>
  <c r="AH130" i="2"/>
  <c r="AH128" i="2"/>
  <c r="AX94" i="2" s="1"/>
  <c r="AY94" i="2" s="1"/>
  <c r="AH105" i="2"/>
  <c r="AX71" i="2" s="1"/>
  <c r="AY71" i="2" s="1"/>
  <c r="AH100" i="2"/>
  <c r="AX66" i="2" s="1"/>
  <c r="AY66" i="2" s="1"/>
  <c r="AH121" i="2"/>
  <c r="AX87" i="2" s="1"/>
  <c r="AY87" i="2" s="1"/>
  <c r="AH96" i="2"/>
  <c r="AX62" i="2" s="1"/>
  <c r="AY62" i="2" s="1"/>
  <c r="AH84" i="2"/>
  <c r="AX50" i="2" s="1"/>
  <c r="AY50" i="2" s="1"/>
  <c r="AH103" i="2"/>
  <c r="AX69" i="2" s="1"/>
  <c r="AY69" i="2" s="1"/>
  <c r="AH133" i="2"/>
  <c r="AH76" i="2"/>
  <c r="AX42" i="2" s="1"/>
  <c r="AY42" i="2" s="1"/>
  <c r="AH95" i="2"/>
  <c r="AX61" i="2" s="1"/>
  <c r="AY61" i="2" s="1"/>
  <c r="AH75" i="2"/>
  <c r="AX41" i="2" s="1"/>
  <c r="AY41" i="2" s="1"/>
  <c r="AH88" i="2"/>
  <c r="AX54" i="2" s="1"/>
  <c r="AY54" i="2" s="1"/>
  <c r="AH147" i="2"/>
  <c r="AH136" i="2"/>
  <c r="AH79" i="2"/>
  <c r="AX45" i="2" s="1"/>
  <c r="AY45" i="2" s="1"/>
  <c r="AH104" i="2"/>
  <c r="AX70" i="2" s="1"/>
  <c r="AY70" i="2" s="1"/>
  <c r="AH144" i="2"/>
  <c r="AH123" i="2"/>
  <c r="AX89" i="2" s="1"/>
  <c r="AY89" i="2" s="1"/>
  <c r="AH98" i="2"/>
  <c r="AX64" i="2" s="1"/>
  <c r="AY64" i="2" s="1"/>
  <c r="AH115" i="2"/>
  <c r="AX81" i="2" s="1"/>
  <c r="AY81" i="2" s="1"/>
  <c r="AH120" i="2"/>
  <c r="AX86" i="2" s="1"/>
  <c r="AY86" i="2" s="1"/>
  <c r="AH139" i="2"/>
  <c r="AH125" i="2"/>
  <c r="AX91" i="2" s="1"/>
  <c r="AY91" i="2" s="1"/>
  <c r="AH93" i="2"/>
  <c r="AX59" i="2" s="1"/>
  <c r="AY59" i="2" s="1"/>
  <c r="AH83" i="2"/>
  <c r="AX49" i="2" s="1"/>
  <c r="AY49" i="2" s="1"/>
  <c r="AH106" i="2"/>
  <c r="AX72" i="2" s="1"/>
  <c r="AY72" i="2" s="1"/>
  <c r="AH82" i="2"/>
  <c r="AX48" i="2" s="1"/>
  <c r="AY48" i="2" s="1"/>
  <c r="AH97" i="2"/>
  <c r="AX63" i="2" s="1"/>
  <c r="AY63" i="2" s="1"/>
  <c r="AH122" i="2"/>
  <c r="AX88" i="2" s="1"/>
  <c r="AY88" i="2" s="1"/>
  <c r="AH142" i="2"/>
  <c r="AH66" i="2"/>
  <c r="AX32" i="2" s="1"/>
  <c r="AH102" i="2"/>
  <c r="AX68" i="2" s="1"/>
  <c r="AY68" i="2" s="1"/>
  <c r="AH137" i="2"/>
  <c r="AH146" i="2"/>
  <c r="AH111" i="2"/>
  <c r="AX77" i="2" s="1"/>
  <c r="AY77" i="2" s="1"/>
  <c r="AH126" i="2"/>
  <c r="AX92" i="2" s="1"/>
  <c r="AY92" i="2" s="1"/>
  <c r="AH145" i="2"/>
  <c r="AH91" i="2"/>
  <c r="AX57" i="2" s="1"/>
  <c r="AY57" i="2" s="1"/>
  <c r="AH108" i="2"/>
  <c r="AX74" i="2" s="1"/>
  <c r="AY74" i="2" s="1"/>
  <c r="AH113" i="2"/>
  <c r="AX79" i="2" s="1"/>
  <c r="AY79" i="2" s="1"/>
  <c r="AH131" i="2"/>
  <c r="AH68" i="2"/>
  <c r="AX34" i="2" s="1"/>
  <c r="AY34" i="2" s="1"/>
  <c r="AH148" i="2"/>
  <c r="B66" i="2"/>
  <c r="AG42" i="2"/>
  <c r="AI42" i="2"/>
  <c r="AI57" i="2"/>
  <c r="AI31" i="2"/>
  <c r="AI43" i="2"/>
  <c r="AG43" i="2"/>
  <c r="AI48" i="2"/>
  <c r="AG48" i="2"/>
  <c r="AI41" i="2"/>
  <c r="AG37" i="2"/>
  <c r="AI37" i="2"/>
  <c r="AG49" i="2"/>
  <c r="AI49" i="2"/>
  <c r="AG28" i="2"/>
  <c r="AI28" i="2"/>
  <c r="AI39" i="2"/>
  <c r="AG44" i="2"/>
  <c r="AI44" i="2"/>
  <c r="AG35" i="2"/>
  <c r="AI35" i="2"/>
  <c r="AI50" i="2"/>
  <c r="AI36" i="2"/>
  <c r="AI29" i="2"/>
  <c r="AI47" i="2"/>
  <c r="AI61" i="2"/>
  <c r="AI45" i="2"/>
  <c r="O26" i="2"/>
  <c r="AI58" i="2"/>
  <c r="AI40" i="2"/>
  <c r="AI53" i="2"/>
  <c r="AI34" i="2"/>
  <c r="AG32" i="2"/>
  <c r="AI32" i="2"/>
  <c r="AI27" i="2"/>
  <c r="F81" i="2"/>
  <c r="F79" i="2"/>
  <c r="F73" i="2"/>
  <c r="F77" i="2"/>
  <c r="F82" i="2"/>
  <c r="F75" i="2"/>
  <c r="F80" i="2"/>
  <c r="N41" i="2"/>
  <c r="F83" i="2"/>
  <c r="F78" i="2"/>
  <c r="F76" i="2"/>
  <c r="N43" i="2"/>
  <c r="N42" i="2"/>
  <c r="N40" i="2"/>
  <c r="F74" i="2"/>
  <c r="N44" i="2"/>
  <c r="AI33" i="2"/>
  <c r="AJ148" i="2" l="1"/>
  <c r="AJ145" i="2"/>
  <c r="AJ66" i="2"/>
  <c r="AJ83" i="2"/>
  <c r="AJ98" i="2"/>
  <c r="AJ147" i="2"/>
  <c r="AJ103" i="2"/>
  <c r="AJ128" i="2"/>
  <c r="AJ127" i="2"/>
  <c r="AJ94" i="2"/>
  <c r="AJ110" i="2"/>
  <c r="AJ89" i="2"/>
  <c r="AJ129" i="2"/>
  <c r="AJ114" i="2"/>
  <c r="AJ68" i="2"/>
  <c r="AJ126" i="2"/>
  <c r="AJ142" i="2"/>
  <c r="AJ93" i="2"/>
  <c r="AJ123" i="2"/>
  <c r="AJ88" i="2"/>
  <c r="AJ84" i="2"/>
  <c r="AJ130" i="2"/>
  <c r="AJ99" i="2"/>
  <c r="AJ74" i="2"/>
  <c r="AJ85" i="2"/>
  <c r="AJ140" i="2"/>
  <c r="AJ117" i="2"/>
  <c r="AJ134" i="2"/>
  <c r="AJ131" i="2"/>
  <c r="AJ111" i="2"/>
  <c r="AJ122" i="2"/>
  <c r="AJ125" i="2"/>
  <c r="AJ144" i="2"/>
  <c r="AJ75" i="2"/>
  <c r="AJ96" i="2"/>
  <c r="AJ101" i="2"/>
  <c r="AJ132" i="2"/>
  <c r="AJ87" i="2"/>
  <c r="AJ141" i="2"/>
  <c r="AJ69" i="2"/>
  <c r="AJ72" i="2"/>
  <c r="AJ73" i="2"/>
  <c r="AJ113" i="2"/>
  <c r="AJ146" i="2"/>
  <c r="AJ97" i="2"/>
  <c r="AJ139" i="2"/>
  <c r="AJ104" i="2"/>
  <c r="AJ95" i="2"/>
  <c r="AJ121" i="2"/>
  <c r="AJ67" i="2"/>
  <c r="AJ70" i="2"/>
  <c r="AJ124" i="2"/>
  <c r="AJ90" i="2"/>
  <c r="AJ86" i="2"/>
  <c r="AJ65" i="2"/>
  <c r="AJ78" i="2"/>
  <c r="AJ108" i="2"/>
  <c r="AJ137" i="2"/>
  <c r="AJ82" i="2"/>
  <c r="AJ120" i="2"/>
  <c r="AJ79" i="2"/>
  <c r="AJ76" i="2"/>
  <c r="AJ100" i="2"/>
  <c r="AJ118" i="2"/>
  <c r="AJ81" i="2"/>
  <c r="AJ138" i="2"/>
  <c r="AJ135" i="2"/>
  <c r="AJ116" i="2"/>
  <c r="AJ143" i="2"/>
  <c r="AJ112" i="2"/>
  <c r="B67" i="2"/>
  <c r="AV26" i="2"/>
  <c r="AZ26" i="2" s="1"/>
  <c r="BA26" i="2" s="1"/>
  <c r="AJ91" i="2"/>
  <c r="AJ102" i="2"/>
  <c r="AJ106" i="2"/>
  <c r="AJ115" i="2"/>
  <c r="AJ136" i="2"/>
  <c r="AJ133" i="2"/>
  <c r="AJ105" i="2"/>
  <c r="AJ109" i="2"/>
  <c r="AJ119" i="2"/>
  <c r="AJ92" i="2"/>
  <c r="AJ77" i="2"/>
  <c r="AJ80" i="2"/>
  <c r="AJ71" i="2"/>
  <c r="AJ107" i="2"/>
  <c r="AI24" i="2"/>
  <c r="F71" i="2"/>
  <c r="B68" i="2" l="1"/>
  <c r="AV27" i="2"/>
  <c r="AZ27" i="2" s="1"/>
  <c r="BA27" i="2" s="1"/>
  <c r="AM70" i="2"/>
  <c r="AM66" i="2"/>
  <c r="AM68" i="2"/>
  <c r="B69" i="2" l="1"/>
  <c r="AV28" i="2"/>
  <c r="AZ28" i="2" s="1"/>
  <c r="BA28" i="2" s="1"/>
  <c r="B70" i="2" l="1"/>
  <c r="AV29" i="2"/>
  <c r="AZ29" i="2" s="1"/>
  <c r="BA29" i="2" s="1"/>
  <c r="B71" i="2" l="1"/>
  <c r="AV30" i="2"/>
  <c r="AZ30" i="2" s="1"/>
  <c r="BA30" i="2" s="1"/>
  <c r="B72" i="2" l="1"/>
  <c r="AV31" i="2"/>
  <c r="AZ31" i="2" s="1"/>
  <c r="BA31" i="2" s="1"/>
  <c r="B73" i="2" l="1"/>
  <c r="AV32" i="2"/>
  <c r="AZ32" i="2" s="1"/>
  <c r="BA32" i="2" s="1"/>
  <c r="B74" i="2" l="1"/>
  <c r="AV33" i="2"/>
  <c r="AZ33" i="2" s="1"/>
  <c r="BA33" i="2" s="1"/>
  <c r="B75" i="2" l="1"/>
  <c r="AV34" i="2"/>
  <c r="AZ34" i="2" s="1"/>
  <c r="BA34" i="2" s="1"/>
  <c r="B76" i="2" l="1"/>
  <c r="AV35" i="2"/>
  <c r="AZ35" i="2" s="1"/>
  <c r="BA35" i="2" s="1"/>
  <c r="B77" i="2" l="1"/>
  <c r="AV36" i="2"/>
  <c r="AZ36" i="2" s="1"/>
  <c r="BA36" i="2" s="1"/>
  <c r="B78" i="2" l="1"/>
  <c r="AV37" i="2"/>
  <c r="AZ37" i="2" s="1"/>
  <c r="BA37" i="2" s="1"/>
  <c r="B79" i="2" l="1"/>
  <c r="AV38" i="2"/>
  <c r="AZ38" i="2" s="1"/>
  <c r="BA38" i="2" s="1"/>
  <c r="B80" i="2" l="1"/>
  <c r="AV39" i="2"/>
  <c r="AZ39" i="2" s="1"/>
  <c r="BA39" i="2" s="1"/>
  <c r="B81" i="2" l="1"/>
  <c r="AV40" i="2"/>
  <c r="AZ40" i="2" s="1"/>
  <c r="BA40" i="2" s="1"/>
  <c r="B82" i="2" l="1"/>
  <c r="AV41" i="2"/>
  <c r="AZ41" i="2" s="1"/>
  <c r="BA41" i="2" s="1"/>
  <c r="B83" i="2" l="1"/>
  <c r="AV42" i="2"/>
  <c r="AZ42" i="2" s="1"/>
  <c r="BA42" i="2" s="1"/>
  <c r="B84" i="2" l="1"/>
  <c r="AV43" i="2"/>
  <c r="AZ43" i="2" s="1"/>
  <c r="BA43" i="2" s="1"/>
  <c r="B85" i="2" l="1"/>
  <c r="AV44" i="2"/>
  <c r="AZ44" i="2" s="1"/>
  <c r="BA44" i="2" s="1"/>
  <c r="B86" i="2" l="1"/>
  <c r="AV45" i="2"/>
  <c r="AZ45" i="2" s="1"/>
  <c r="BA45" i="2" s="1"/>
  <c r="B87" i="2" l="1"/>
  <c r="AV46" i="2"/>
  <c r="AZ46" i="2" s="1"/>
  <c r="BA46" i="2" s="1"/>
  <c r="B88" i="2" l="1"/>
  <c r="AV47" i="2"/>
  <c r="AZ47" i="2" s="1"/>
  <c r="BA47" i="2" s="1"/>
  <c r="B89" i="2" l="1"/>
  <c r="AV48" i="2"/>
  <c r="AZ48" i="2" s="1"/>
  <c r="BA48" i="2" s="1"/>
  <c r="B90" i="2" l="1"/>
  <c r="AV49" i="2"/>
  <c r="AZ49" i="2" s="1"/>
  <c r="BA49" i="2" s="1"/>
  <c r="B91" i="2" l="1"/>
  <c r="AV50" i="2"/>
  <c r="AZ50" i="2" s="1"/>
  <c r="BA50" i="2" s="1"/>
  <c r="B92" i="2" l="1"/>
  <c r="AV51" i="2"/>
  <c r="AZ51" i="2" s="1"/>
  <c r="BA51" i="2" s="1"/>
  <c r="B93" i="2" l="1"/>
  <c r="AV52" i="2"/>
  <c r="AZ52" i="2" s="1"/>
  <c r="BA52" i="2" s="1"/>
  <c r="B94" i="2" l="1"/>
  <c r="AV53" i="2"/>
  <c r="AZ53" i="2" s="1"/>
  <c r="BA53" i="2" s="1"/>
  <c r="B95" i="2" l="1"/>
  <c r="AV54" i="2"/>
  <c r="AZ54" i="2" s="1"/>
  <c r="BA54" i="2" s="1"/>
  <c r="B96" i="2" l="1"/>
  <c r="AV55" i="2"/>
  <c r="AZ55" i="2" s="1"/>
  <c r="BA55" i="2" s="1"/>
  <c r="B97" i="2" l="1"/>
  <c r="AV56" i="2"/>
  <c r="AZ56" i="2" s="1"/>
  <c r="BA56" i="2" s="1"/>
  <c r="B98" i="2" l="1"/>
  <c r="AV57" i="2"/>
  <c r="AZ57" i="2" s="1"/>
  <c r="BA57" i="2" s="1"/>
  <c r="B99" i="2" l="1"/>
  <c r="AV58" i="2"/>
  <c r="AZ58" i="2" s="1"/>
  <c r="BA58" i="2" s="1"/>
  <c r="B100" i="2" l="1"/>
  <c r="AV59" i="2"/>
  <c r="AZ59" i="2" s="1"/>
  <c r="BA59" i="2" s="1"/>
  <c r="B101" i="2" l="1"/>
  <c r="AV60" i="2"/>
  <c r="AZ60" i="2" s="1"/>
  <c r="BA60" i="2" s="1"/>
  <c r="B102" i="2" l="1"/>
  <c r="AV61" i="2"/>
  <c r="AZ61" i="2" s="1"/>
  <c r="BA61" i="2" s="1"/>
  <c r="B103" i="2" l="1"/>
  <c r="AV62" i="2"/>
  <c r="AZ62" i="2" s="1"/>
  <c r="BA62" i="2" s="1"/>
  <c r="B104" i="2" l="1"/>
  <c r="AV63" i="2"/>
  <c r="AZ63" i="2" s="1"/>
  <c r="BA63" i="2" s="1"/>
  <c r="B105" i="2" l="1"/>
  <c r="AV64" i="2"/>
  <c r="AZ64" i="2" s="1"/>
  <c r="BA64" i="2" s="1"/>
  <c r="B106" i="2" l="1"/>
  <c r="AV65" i="2"/>
  <c r="AZ65" i="2" s="1"/>
  <c r="BA65" i="2" s="1"/>
  <c r="B107" i="2" l="1"/>
  <c r="AV66" i="2"/>
  <c r="AZ66" i="2" s="1"/>
  <c r="BA66" i="2" s="1"/>
  <c r="B108" i="2" l="1"/>
  <c r="AV67" i="2"/>
  <c r="AZ67" i="2" s="1"/>
  <c r="BA67" i="2" s="1"/>
  <c r="B109" i="2" l="1"/>
  <c r="AV68" i="2"/>
  <c r="AZ68" i="2" s="1"/>
  <c r="BA68" i="2" s="1"/>
  <c r="B110" i="2" l="1"/>
  <c r="AV69" i="2"/>
  <c r="AZ69" i="2" s="1"/>
  <c r="BA69" i="2" s="1"/>
  <c r="B111" i="2" l="1"/>
  <c r="AV70" i="2"/>
  <c r="AZ70" i="2" s="1"/>
  <c r="BA70" i="2" s="1"/>
  <c r="B112" i="2" l="1"/>
  <c r="AV71" i="2"/>
  <c r="AZ71" i="2" s="1"/>
  <c r="BA71" i="2" s="1"/>
  <c r="B113" i="2" l="1"/>
  <c r="AV72" i="2"/>
  <c r="AZ72" i="2" s="1"/>
  <c r="BA72" i="2" s="1"/>
  <c r="B114" i="2" l="1"/>
  <c r="AV73" i="2"/>
  <c r="AZ73" i="2" s="1"/>
  <c r="BA73" i="2" s="1"/>
  <c r="B115" i="2" l="1"/>
  <c r="AV74" i="2"/>
  <c r="AZ74" i="2" s="1"/>
  <c r="BA74" i="2" s="1"/>
  <c r="B116" i="2" l="1"/>
  <c r="AV75" i="2"/>
  <c r="AZ75" i="2" s="1"/>
  <c r="BA75" i="2" s="1"/>
  <c r="B117" i="2" l="1"/>
  <c r="AV76" i="2"/>
  <c r="AZ76" i="2" s="1"/>
  <c r="BA76" i="2" s="1"/>
  <c r="B118" i="2" l="1"/>
  <c r="AV77" i="2"/>
  <c r="AZ77" i="2" s="1"/>
  <c r="BA77" i="2" s="1"/>
  <c r="B119" i="2" l="1"/>
  <c r="AV78" i="2"/>
  <c r="AZ78" i="2" s="1"/>
  <c r="BA78" i="2" s="1"/>
  <c r="B120" i="2" l="1"/>
  <c r="AV79" i="2"/>
  <c r="AZ79" i="2" s="1"/>
  <c r="BA79" i="2" s="1"/>
  <c r="B121" i="2" l="1"/>
  <c r="AV80" i="2"/>
  <c r="AZ80" i="2" s="1"/>
  <c r="BA80" i="2" s="1"/>
  <c r="B122" i="2" l="1"/>
  <c r="AV81" i="2"/>
  <c r="AZ81" i="2" s="1"/>
  <c r="BA81" i="2" s="1"/>
  <c r="B123" i="2" l="1"/>
  <c r="AV82" i="2"/>
  <c r="AZ82" i="2" s="1"/>
  <c r="BA82" i="2" s="1"/>
  <c r="B124" i="2" l="1"/>
  <c r="AV83" i="2"/>
  <c r="AZ83" i="2" s="1"/>
  <c r="BA83" i="2" s="1"/>
  <c r="B125" i="2" l="1"/>
  <c r="AV84" i="2"/>
  <c r="AZ84" i="2" s="1"/>
  <c r="BA84" i="2" s="1"/>
  <c r="B126" i="2" l="1"/>
  <c r="AV85" i="2"/>
  <c r="AZ85" i="2" s="1"/>
  <c r="BA85" i="2" s="1"/>
  <c r="B127" i="2" l="1"/>
  <c r="AV86" i="2"/>
  <c r="AZ86" i="2" s="1"/>
  <c r="BA86" i="2" s="1"/>
  <c r="B128" i="2" l="1"/>
  <c r="AV87" i="2"/>
  <c r="AZ87" i="2" s="1"/>
  <c r="BA87" i="2" s="1"/>
  <c r="B129" i="2" l="1"/>
  <c r="AV88" i="2"/>
  <c r="AZ88" i="2" s="1"/>
  <c r="BA88" i="2" s="1"/>
  <c r="B130" i="2" l="1"/>
  <c r="AV89" i="2"/>
  <c r="AZ89" i="2" s="1"/>
  <c r="BA89" i="2" s="1"/>
  <c r="B131" i="2" l="1"/>
  <c r="AV90" i="2"/>
  <c r="AZ90" i="2" s="1"/>
  <c r="BA90" i="2" s="1"/>
  <c r="B132" i="2" l="1"/>
  <c r="AV91" i="2"/>
  <c r="AZ91" i="2" s="1"/>
  <c r="BA91" i="2" s="1"/>
  <c r="B133" i="2" l="1"/>
  <c r="AV92" i="2"/>
  <c r="AZ92" i="2" s="1"/>
  <c r="BA92" i="2" s="1"/>
  <c r="B134" i="2" l="1"/>
  <c r="AV93" i="2"/>
  <c r="AZ93" i="2" s="1"/>
  <c r="BA93" i="2" s="1"/>
  <c r="B135" i="2" l="1"/>
  <c r="AV94" i="2"/>
  <c r="AZ94" i="2" s="1"/>
  <c r="BA94" i="2" s="1"/>
  <c r="B136" i="2" l="1"/>
  <c r="AV95" i="2"/>
  <c r="AZ95" i="2" s="1"/>
  <c r="BA95" i="2" s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</calcChain>
</file>

<file path=xl/sharedStrings.xml><?xml version="1.0" encoding="utf-8"?>
<sst xmlns="http://schemas.openxmlformats.org/spreadsheetml/2006/main" count="168" uniqueCount="84">
  <si>
    <t xml:space="preserve"> </t>
    <phoneticPr fontId="1"/>
  </si>
  <si>
    <t>a</t>
    <phoneticPr fontId="1"/>
  </si>
  <si>
    <t>b</t>
    <phoneticPr fontId="1"/>
  </si>
  <si>
    <t>―</t>
    <phoneticPr fontId="1"/>
  </si>
  <si>
    <t>Date</t>
    <phoneticPr fontId="1"/>
  </si>
  <si>
    <t>xCO2</t>
    <phoneticPr fontId="1"/>
  </si>
  <si>
    <t>Visibility</t>
    <phoneticPr fontId="1"/>
  </si>
  <si>
    <t>ΔxCO2</t>
    <phoneticPr fontId="1"/>
  </si>
  <si>
    <t>Sim_XCO2</t>
    <phoneticPr fontId="1"/>
  </si>
  <si>
    <t>(xCO2-Sim)^2</t>
    <phoneticPr fontId="1"/>
  </si>
  <si>
    <t>概要</t>
  </si>
  <si>
    <t>回帰統計</t>
  </si>
  <si>
    <t>重相関 R</t>
  </si>
  <si>
    <t xml:space="preserve"> </t>
    <phoneticPr fontId="1"/>
  </si>
  <si>
    <t>重決定 R2</t>
  </si>
  <si>
    <t>補正 R2</t>
  </si>
  <si>
    <t>visibility</t>
  </si>
  <si>
    <t>ΔxCO2</t>
  </si>
  <si>
    <t>標準誤差</t>
  </si>
  <si>
    <t>観測数</t>
  </si>
  <si>
    <t>分散分析表</t>
  </si>
  <si>
    <t>自由度</t>
  </si>
  <si>
    <t>変動</t>
  </si>
  <si>
    <t>分散</t>
  </si>
  <si>
    <t>観測された分散比</t>
  </si>
  <si>
    <t>有意 F</t>
  </si>
  <si>
    <t>回帰</t>
  </si>
  <si>
    <t>残差</t>
  </si>
  <si>
    <t>合計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</si>
  <si>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</si>
  <si>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</si>
  <si>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</si>
  <si>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</si>
  <si>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</si>
  <si>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</si>
  <si>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</si>
  <si>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切片</t>
  </si>
  <si>
    <t>X 値 1</t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</si>
  <si>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</si>
  <si>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</si>
  <si>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データ数</t>
    <rPh sb="3" eb="4">
      <t>スウ</t>
    </rPh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</si>
  <si>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</si>
  <si>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</si>
  <si>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</si>
  <si>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</si>
  <si>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</si>
  <si>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km</t>
    <phoneticPr fontId="1"/>
  </si>
  <si>
    <t xml:space="preserve"> </t>
    <phoneticPr fontId="1"/>
  </si>
  <si>
    <t xml:space="preserve"> </t>
    <phoneticPr fontId="1"/>
  </si>
  <si>
    <t>Baseline</t>
    <phoneticPr fontId="1"/>
  </si>
  <si>
    <t>２σ</t>
    <phoneticPr fontId="1"/>
  </si>
  <si>
    <t>Date</t>
    <phoneticPr fontId="1"/>
  </si>
  <si>
    <t>Visibility_AVG</t>
    <phoneticPr fontId="1"/>
  </si>
  <si>
    <t>Estimate</t>
    <phoneticPr fontId="1"/>
  </si>
  <si>
    <t>ΔxCO2</t>
    <phoneticPr fontId="1"/>
  </si>
  <si>
    <t>BackGround</t>
    <phoneticPr fontId="1"/>
  </si>
  <si>
    <t>slope</t>
    <phoneticPr fontId="1"/>
  </si>
  <si>
    <t>X value 1</t>
    <phoneticPr fontId="1"/>
  </si>
  <si>
    <t>coefficient</t>
    <phoneticPr fontId="1"/>
  </si>
  <si>
    <t>LL 95%</t>
    <phoneticPr fontId="1"/>
  </si>
  <si>
    <t>UL 95%</t>
    <phoneticPr fontId="1"/>
  </si>
  <si>
    <t>LL 95.0%</t>
    <phoneticPr fontId="1"/>
  </si>
  <si>
    <t>UL 95.0%</t>
    <phoneticPr fontId="1"/>
  </si>
  <si>
    <t>P-value</t>
    <phoneticPr fontId="1"/>
  </si>
  <si>
    <t>sum</t>
    <phoneticPr fontId="1"/>
  </si>
  <si>
    <t># observation</t>
    <phoneticPr fontId="1"/>
  </si>
  <si>
    <t>SE</t>
    <phoneticPr fontId="1"/>
  </si>
  <si>
    <t>dispersion</t>
    <phoneticPr fontId="1"/>
  </si>
  <si>
    <t>DOF</t>
    <phoneticPr fontId="1"/>
  </si>
  <si>
    <t>variation</t>
    <phoneticPr fontId="1"/>
  </si>
  <si>
    <t>significant F</t>
    <phoneticPr fontId="1"/>
  </si>
  <si>
    <t>dispersion ratio</t>
    <phoneticPr fontId="1"/>
  </si>
  <si>
    <t>residual</t>
    <phoneticPr fontId="1"/>
  </si>
  <si>
    <t>regression</t>
    <phoneticPr fontId="1"/>
  </si>
  <si>
    <t>multiple correlation  R</t>
    <phoneticPr fontId="1"/>
  </si>
  <si>
    <t>multiple decision R2</t>
    <phoneticPr fontId="1"/>
  </si>
  <si>
    <t>correction R2</t>
    <phoneticPr fontId="1"/>
  </si>
  <si>
    <t>standard error</t>
    <phoneticPr fontId="1"/>
  </si>
  <si>
    <t>regression</t>
    <phoneticPr fontId="1"/>
  </si>
  <si>
    <t>summary</t>
    <phoneticPr fontId="1"/>
  </si>
  <si>
    <t>summary</t>
    <phoneticPr fontId="1"/>
  </si>
  <si>
    <t>Table of dispersion analysis</t>
    <phoneticPr fontId="1"/>
  </si>
  <si>
    <t>Table of dispersion analysis</t>
    <phoneticPr fontId="1"/>
  </si>
  <si>
    <t>calculated value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</si>
</sst>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_ "/>
    <numFmt numFmtId="177" formatCode="0.0000_);[Red]\(0.0000\)"/>
    <numFmt numFmtId="178" formatCode="yyyy/m/d;@"/>
    <numFmt numFmtId="179" formatCode="0.000_);[Red]\(0.000\)"/>
    <numFmt numFmtId="180" formatCode="0.0000_ "/>
    <numFmt numFmtId="181" formatCode="0.00_);[Red]\(0.00\)"/>
    <numFmt numFmtId="182" formatCode="0.00_ "/>
    <numFmt numFmtId="188" formatCode="0.00000_);[Red]\(0.000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177" fontId="0" fillId="2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80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0" fontId="0" fillId="0" borderId="2" xfId="0" applyFont="1" applyFill="1" applyBorder="1" applyAlignment="1">
      <alignment horizontal="centerContinuous" vertical="center"/>
    </xf>
    <xf numFmtId="181" fontId="0" fillId="0" borderId="0" xfId="0" applyNumberFormat="1" applyFill="1" applyBorder="1">
      <alignment vertical="center"/>
    </xf>
    <xf numFmtId="182" fontId="0" fillId="0" borderId="1" xfId="0" applyNumberFormat="1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81" fontId="0" fillId="0" borderId="0" xfId="0" applyNumberFormat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179" fontId="0" fillId="3" borderId="0" xfId="0" applyNumberFormat="1" applyFill="1" applyBorder="1">
      <alignment vertical="center"/>
    </xf>
    <xf numFmtId="180" fontId="0" fillId="3" borderId="0" xfId="0" applyNumberFormat="1" applyFill="1" applyBorder="1">
      <alignment vertical="center"/>
    </xf>
    <xf numFmtId="178" fontId="0" fillId="3" borderId="0" xfId="0" applyNumberFormat="1" applyFill="1" applyBorder="1">
      <alignment vertical="center"/>
    </xf>
    <xf numFmtId="0" fontId="0" fillId="3" borderId="0" xfId="0" applyFill="1" applyBorder="1">
      <alignment vertical="center"/>
    </xf>
    <xf numFmtId="178" fontId="0" fillId="0" borderId="0" xfId="0" applyNumberFormat="1" applyBorder="1">
      <alignment vertical="center"/>
    </xf>
    <xf numFmtId="179" fontId="0" fillId="0" borderId="0" xfId="0" applyNumberFormat="1" applyFill="1" applyBorder="1">
      <alignment vertical="center"/>
    </xf>
    <xf numFmtId="180" fontId="0" fillId="0" borderId="0" xfId="0" applyNumberFormat="1" applyBorder="1">
      <alignment vertical="center"/>
    </xf>
    <xf numFmtId="179" fontId="0" fillId="0" borderId="0" xfId="0" applyNumberFormat="1">
      <alignment vertical="center"/>
    </xf>
    <xf numFmtId="188" fontId="0" fillId="0" borderId="0" xfId="0" applyNumberFormat="1">
      <alignment vertical="center"/>
    </xf>
    <xf numFmtId="180" fontId="0" fillId="0" borderId="0" xfId="0" applyNumberFormat="1">
      <alignment vertical="center"/>
    </xf>
    <xf numFmtId="180" fontId="0" fillId="0" borderId="0" xfId="0" applyNumberFormat="1" applyFill="1">
      <alignment vertical="center"/>
    </xf>
    <xf numFmtId="180" fontId="0" fillId="2" borderId="0" xfId="0" applyNumberFormat="1" applyFill="1">
      <alignment vertical="center"/>
    </xf>
    <xf numFmtId="0" fontId="0" fillId="0" borderId="0" xfId="0" applyFill="1" applyBorder="1" applyAlignment="1">
      <alignment horizontal="center" vertical="center"/>
    </xf>
    <xf numFmtId="17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  <color rgb="FF0066FF"/>
      <color rgb="FF7DB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Visibility_summary!$L$52:$L$85</c:f>
              <c:numCache>
                <c:formatCode>General</c:formatCode>
                <c:ptCount val="34"/>
                <c:pt idx="0">
                  <c:v>5000</c:v>
                </c:pt>
                <c:pt idx="1">
                  <c:v>5250</c:v>
                </c:pt>
                <c:pt idx="2">
                  <c:v>5250</c:v>
                </c:pt>
                <c:pt idx="3">
                  <c:v>5000</c:v>
                </c:pt>
                <c:pt idx="4">
                  <c:v>700</c:v>
                </c:pt>
                <c:pt idx="5">
                  <c:v>3450</c:v>
                </c:pt>
                <c:pt idx="6">
                  <c:v>3250</c:v>
                </c:pt>
                <c:pt idx="7">
                  <c:v>1225</c:v>
                </c:pt>
                <c:pt idx="8">
                  <c:v>2575</c:v>
                </c:pt>
                <c:pt idx="9">
                  <c:v>5000</c:v>
                </c:pt>
                <c:pt idx="10">
                  <c:v>1575</c:v>
                </c:pt>
                <c:pt idx="11">
                  <c:v>3500</c:v>
                </c:pt>
                <c:pt idx="12">
                  <c:v>2125</c:v>
                </c:pt>
                <c:pt idx="13">
                  <c:v>300</c:v>
                </c:pt>
                <c:pt idx="14">
                  <c:v>1000</c:v>
                </c:pt>
                <c:pt idx="15">
                  <c:v>2000</c:v>
                </c:pt>
                <c:pt idx="16">
                  <c:v>850</c:v>
                </c:pt>
                <c:pt idx="17">
                  <c:v>500</c:v>
                </c:pt>
                <c:pt idx="18">
                  <c:v>3050</c:v>
                </c:pt>
                <c:pt idx="19">
                  <c:v>6000</c:v>
                </c:pt>
                <c:pt idx="20">
                  <c:v>6250</c:v>
                </c:pt>
                <c:pt idx="21">
                  <c:v>6500</c:v>
                </c:pt>
                <c:pt idx="22">
                  <c:v>6250</c:v>
                </c:pt>
                <c:pt idx="23">
                  <c:v>6250</c:v>
                </c:pt>
                <c:pt idx="24">
                  <c:v>4750</c:v>
                </c:pt>
                <c:pt idx="25">
                  <c:v>6750</c:v>
                </c:pt>
                <c:pt idx="26">
                  <c:v>5500</c:v>
                </c:pt>
                <c:pt idx="27">
                  <c:v>6500</c:v>
                </c:pt>
                <c:pt idx="28">
                  <c:v>6250</c:v>
                </c:pt>
                <c:pt idx="29">
                  <c:v>7000</c:v>
                </c:pt>
                <c:pt idx="30">
                  <c:v>7500</c:v>
                </c:pt>
                <c:pt idx="31">
                  <c:v>6500</c:v>
                </c:pt>
                <c:pt idx="32">
                  <c:v>7500</c:v>
                </c:pt>
                <c:pt idx="33">
                  <c:v>7250</c:v>
                </c:pt>
              </c:numCache>
            </c:numRef>
          </c:xVal>
          <c:yVal>
            <c:numRef>
              <c:f>Visibility_summary!$M$52:$M$85</c:f>
              <c:numCache>
                <c:formatCode>0.00_ </c:formatCode>
                <c:ptCount val="34"/>
                <c:pt idx="0">
                  <c:v>7.4206143972028258</c:v>
                </c:pt>
                <c:pt idx="1">
                  <c:v>6.3095523472202899</c:v>
                </c:pt>
                <c:pt idx="2">
                  <c:v>6.2843883614435185</c:v>
                </c:pt>
                <c:pt idx="3">
                  <c:v>7.4189390919297011</c:v>
                </c:pt>
                <c:pt idx="4">
                  <c:v>8.8565935661299022</c:v>
                </c:pt>
                <c:pt idx="5">
                  <c:v>8.0867432615421535</c:v>
                </c:pt>
                <c:pt idx="6">
                  <c:v>9.3740302107747198</c:v>
                </c:pt>
                <c:pt idx="7">
                  <c:v>9.1117255994377047</c:v>
                </c:pt>
                <c:pt idx="8">
                  <c:v>7.4940063156550991</c:v>
                </c:pt>
                <c:pt idx="9">
                  <c:v>5.5298300791416182</c:v>
                </c:pt>
                <c:pt idx="10">
                  <c:v>8.4799847118301841</c:v>
                </c:pt>
                <c:pt idx="11">
                  <c:v>10.220407303506136</c:v>
                </c:pt>
                <c:pt idx="12">
                  <c:v>6.2127316222374134</c:v>
                </c:pt>
                <c:pt idx="13">
                  <c:v>7.8598061587557027</c:v>
                </c:pt>
                <c:pt idx="14">
                  <c:v>4.502042835229588</c:v>
                </c:pt>
                <c:pt idx="15">
                  <c:v>8.9998102312904393</c:v>
                </c:pt>
                <c:pt idx="16">
                  <c:v>7.1288446213674774</c:v>
                </c:pt>
                <c:pt idx="17">
                  <c:v>8.5380681138284444</c:v>
                </c:pt>
                <c:pt idx="18">
                  <c:v>4.7540448835848679</c:v>
                </c:pt>
                <c:pt idx="19">
                  <c:v>0.79362964048488038</c:v>
                </c:pt>
                <c:pt idx="20">
                  <c:v>2.2120932943486764</c:v>
                </c:pt>
                <c:pt idx="21">
                  <c:v>1.4130717225803551</c:v>
                </c:pt>
                <c:pt idx="22">
                  <c:v>1.1334591449933669</c:v>
                </c:pt>
                <c:pt idx="23">
                  <c:v>0.42654434703865718</c:v>
                </c:pt>
                <c:pt idx="24">
                  <c:v>1.7452520346794245</c:v>
                </c:pt>
                <c:pt idx="25">
                  <c:v>0.18698625037740157</c:v>
                </c:pt>
                <c:pt idx="26">
                  <c:v>-0.65852802502428176</c:v>
                </c:pt>
                <c:pt idx="27">
                  <c:v>0.56215252763030321</c:v>
                </c:pt>
                <c:pt idx="28">
                  <c:v>0.605485934103001</c:v>
                </c:pt>
                <c:pt idx="29">
                  <c:v>0.63150425839472746</c:v>
                </c:pt>
                <c:pt idx="30">
                  <c:v>-0.14922668647483306</c:v>
                </c:pt>
                <c:pt idx="31">
                  <c:v>-0.32859330740109272</c:v>
                </c:pt>
                <c:pt idx="32">
                  <c:v>1.5333512515710481</c:v>
                </c:pt>
                <c:pt idx="33">
                  <c:v>1.876548897167936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D4-4AE7-99D0-0949EEA3A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91712"/>
        <c:axId val="131502464"/>
      </c:scatterChart>
      <c:valAx>
        <c:axId val="131491712"/>
        <c:scaling>
          <c:orientation val="minMax"/>
          <c:max val="8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b="1">
                    <a:latin typeface="Arial" panose="020B0604020202020204" pitchFamily="34" charset="0"/>
                    <a:cs typeface="Arial" panose="020B0604020202020204" pitchFamily="34" charset="0"/>
                  </a:rPr>
                  <a:t>visibility</a:t>
                </a:r>
                <a:endParaRPr lang="ja-JP" altLang="en-US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31502464"/>
        <c:crosses val="autoZero"/>
        <c:crossBetween val="midCat"/>
      </c:valAx>
      <c:valAx>
        <c:axId val="13150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>
                    <a:solidFill>
                      <a:schemeClr val="tx1"/>
                    </a:solidFill>
                    <a:latin typeface="Symbol" panose="05050102010706020507" pitchFamily="18" charset="2"/>
                  </a:rPr>
                  <a:t>D</a:t>
                </a:r>
                <a:r>
                  <a:rPr lang="en-US" altLang="ja-JP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XCO</a:t>
                </a:r>
                <a:r>
                  <a:rPr lang="en-US" altLang="ja-JP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en-US" altLang="ja-JP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(ppm)</a:t>
                </a:r>
                <a:endParaRPr lang="ja-JP" altLang="en-US" baseline="-250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5389272659935916E-2"/>
              <c:y val="0.294777705727960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31491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0066FF"/>
              </a:solidFill>
            </c:spPr>
          </c:marker>
          <c:xVal>
            <c:numRef>
              <c:f>Visibility_summary!$B$3:$B$406</c:f>
              <c:numCache>
                <c:formatCode>m/d/yyyy</c:formatCode>
                <c:ptCount val="404"/>
                <c:pt idx="0">
                  <c:v>41822</c:v>
                </c:pt>
                <c:pt idx="1">
                  <c:v>41823</c:v>
                </c:pt>
                <c:pt idx="2">
                  <c:v>41824</c:v>
                </c:pt>
                <c:pt idx="3">
                  <c:v>41825</c:v>
                </c:pt>
                <c:pt idx="4">
                  <c:v>41826</c:v>
                </c:pt>
                <c:pt idx="5">
                  <c:v>41827</c:v>
                </c:pt>
                <c:pt idx="6">
                  <c:v>41828</c:v>
                </c:pt>
                <c:pt idx="7">
                  <c:v>41829</c:v>
                </c:pt>
                <c:pt idx="8">
                  <c:v>41830</c:v>
                </c:pt>
                <c:pt idx="9">
                  <c:v>41831</c:v>
                </c:pt>
                <c:pt idx="10">
                  <c:v>41832</c:v>
                </c:pt>
                <c:pt idx="11">
                  <c:v>41833</c:v>
                </c:pt>
                <c:pt idx="12">
                  <c:v>41834</c:v>
                </c:pt>
                <c:pt idx="13">
                  <c:v>41835</c:v>
                </c:pt>
                <c:pt idx="14">
                  <c:v>41836</c:v>
                </c:pt>
                <c:pt idx="15">
                  <c:v>41837</c:v>
                </c:pt>
                <c:pt idx="16">
                  <c:v>41838</c:v>
                </c:pt>
                <c:pt idx="17">
                  <c:v>41839</c:v>
                </c:pt>
                <c:pt idx="18">
                  <c:v>41840</c:v>
                </c:pt>
                <c:pt idx="19">
                  <c:v>41841</c:v>
                </c:pt>
                <c:pt idx="20">
                  <c:v>41842</c:v>
                </c:pt>
                <c:pt idx="21">
                  <c:v>41843</c:v>
                </c:pt>
                <c:pt idx="22">
                  <c:v>41844</c:v>
                </c:pt>
                <c:pt idx="23">
                  <c:v>41845</c:v>
                </c:pt>
                <c:pt idx="24">
                  <c:v>41846</c:v>
                </c:pt>
                <c:pt idx="25">
                  <c:v>41847</c:v>
                </c:pt>
                <c:pt idx="26">
                  <c:v>41848</c:v>
                </c:pt>
                <c:pt idx="27">
                  <c:v>41849</c:v>
                </c:pt>
                <c:pt idx="28">
                  <c:v>41850</c:v>
                </c:pt>
                <c:pt idx="29">
                  <c:v>41851</c:v>
                </c:pt>
                <c:pt idx="30">
                  <c:v>41852</c:v>
                </c:pt>
                <c:pt idx="31">
                  <c:v>41853</c:v>
                </c:pt>
                <c:pt idx="32">
                  <c:v>41854</c:v>
                </c:pt>
                <c:pt idx="33">
                  <c:v>41855</c:v>
                </c:pt>
                <c:pt idx="34">
                  <c:v>41856</c:v>
                </c:pt>
                <c:pt idx="35">
                  <c:v>41857</c:v>
                </c:pt>
                <c:pt idx="36">
                  <c:v>41858</c:v>
                </c:pt>
                <c:pt idx="37">
                  <c:v>41859</c:v>
                </c:pt>
                <c:pt idx="38">
                  <c:v>41860</c:v>
                </c:pt>
                <c:pt idx="39">
                  <c:v>41861</c:v>
                </c:pt>
                <c:pt idx="40">
                  <c:v>41862</c:v>
                </c:pt>
                <c:pt idx="41">
                  <c:v>41863</c:v>
                </c:pt>
                <c:pt idx="42">
                  <c:v>41864</c:v>
                </c:pt>
                <c:pt idx="43">
                  <c:v>41865</c:v>
                </c:pt>
                <c:pt idx="44">
                  <c:v>41866</c:v>
                </c:pt>
                <c:pt idx="45">
                  <c:v>41867</c:v>
                </c:pt>
                <c:pt idx="46">
                  <c:v>41868</c:v>
                </c:pt>
                <c:pt idx="47">
                  <c:v>41869</c:v>
                </c:pt>
                <c:pt idx="48">
                  <c:v>41870</c:v>
                </c:pt>
                <c:pt idx="49">
                  <c:v>41871</c:v>
                </c:pt>
                <c:pt idx="50">
                  <c:v>41872</c:v>
                </c:pt>
                <c:pt idx="51">
                  <c:v>41873</c:v>
                </c:pt>
                <c:pt idx="52">
                  <c:v>41874</c:v>
                </c:pt>
                <c:pt idx="53">
                  <c:v>41875</c:v>
                </c:pt>
                <c:pt idx="54">
                  <c:v>41876</c:v>
                </c:pt>
                <c:pt idx="55">
                  <c:v>41877</c:v>
                </c:pt>
                <c:pt idx="56">
                  <c:v>41878</c:v>
                </c:pt>
                <c:pt idx="57">
                  <c:v>41879</c:v>
                </c:pt>
                <c:pt idx="58">
                  <c:v>41880</c:v>
                </c:pt>
                <c:pt idx="59">
                  <c:v>41881</c:v>
                </c:pt>
                <c:pt idx="60">
                  <c:v>41882</c:v>
                </c:pt>
                <c:pt idx="61">
                  <c:v>41883</c:v>
                </c:pt>
                <c:pt idx="62">
                  <c:v>41884</c:v>
                </c:pt>
                <c:pt idx="63">
                  <c:v>41885</c:v>
                </c:pt>
                <c:pt idx="64">
                  <c:v>41886</c:v>
                </c:pt>
                <c:pt idx="65">
                  <c:v>41887</c:v>
                </c:pt>
                <c:pt idx="66">
                  <c:v>41888</c:v>
                </c:pt>
                <c:pt idx="67">
                  <c:v>41889</c:v>
                </c:pt>
                <c:pt idx="68">
                  <c:v>41890</c:v>
                </c:pt>
                <c:pt idx="69">
                  <c:v>41891</c:v>
                </c:pt>
                <c:pt idx="70">
                  <c:v>41892</c:v>
                </c:pt>
                <c:pt idx="71">
                  <c:v>41893</c:v>
                </c:pt>
                <c:pt idx="72">
                  <c:v>41894</c:v>
                </c:pt>
                <c:pt idx="73">
                  <c:v>41895</c:v>
                </c:pt>
                <c:pt idx="74">
                  <c:v>41896</c:v>
                </c:pt>
                <c:pt idx="75">
                  <c:v>41897</c:v>
                </c:pt>
                <c:pt idx="76">
                  <c:v>41898</c:v>
                </c:pt>
                <c:pt idx="77">
                  <c:v>41899</c:v>
                </c:pt>
                <c:pt idx="78">
                  <c:v>41900</c:v>
                </c:pt>
                <c:pt idx="79">
                  <c:v>41901</c:v>
                </c:pt>
                <c:pt idx="80">
                  <c:v>41902</c:v>
                </c:pt>
                <c:pt idx="81">
                  <c:v>41903</c:v>
                </c:pt>
                <c:pt idx="82">
                  <c:v>41904</c:v>
                </c:pt>
                <c:pt idx="83">
                  <c:v>41905</c:v>
                </c:pt>
                <c:pt idx="84">
                  <c:v>41906</c:v>
                </c:pt>
                <c:pt idx="85">
                  <c:v>41907</c:v>
                </c:pt>
                <c:pt idx="86">
                  <c:v>41908</c:v>
                </c:pt>
                <c:pt idx="87">
                  <c:v>41909</c:v>
                </c:pt>
                <c:pt idx="88">
                  <c:v>41910</c:v>
                </c:pt>
                <c:pt idx="89">
                  <c:v>41911</c:v>
                </c:pt>
                <c:pt idx="90">
                  <c:v>41912</c:v>
                </c:pt>
                <c:pt idx="91">
                  <c:v>41913</c:v>
                </c:pt>
                <c:pt idx="92">
                  <c:v>41914</c:v>
                </c:pt>
                <c:pt idx="93">
                  <c:v>41915</c:v>
                </c:pt>
                <c:pt idx="94">
                  <c:v>41916</c:v>
                </c:pt>
                <c:pt idx="95">
                  <c:v>41917</c:v>
                </c:pt>
                <c:pt idx="96">
                  <c:v>41918</c:v>
                </c:pt>
                <c:pt idx="97">
                  <c:v>41919</c:v>
                </c:pt>
                <c:pt idx="98">
                  <c:v>41920</c:v>
                </c:pt>
                <c:pt idx="99">
                  <c:v>41921</c:v>
                </c:pt>
                <c:pt idx="100">
                  <c:v>41922</c:v>
                </c:pt>
                <c:pt idx="101">
                  <c:v>41923</c:v>
                </c:pt>
                <c:pt idx="102">
                  <c:v>41924</c:v>
                </c:pt>
                <c:pt idx="103">
                  <c:v>41925</c:v>
                </c:pt>
                <c:pt idx="104">
                  <c:v>41926</c:v>
                </c:pt>
                <c:pt idx="105">
                  <c:v>41927</c:v>
                </c:pt>
                <c:pt idx="106">
                  <c:v>41928</c:v>
                </c:pt>
                <c:pt idx="107">
                  <c:v>41929</c:v>
                </c:pt>
                <c:pt idx="108">
                  <c:v>41930</c:v>
                </c:pt>
                <c:pt idx="109">
                  <c:v>41931</c:v>
                </c:pt>
                <c:pt idx="110">
                  <c:v>41932</c:v>
                </c:pt>
                <c:pt idx="111">
                  <c:v>41933</c:v>
                </c:pt>
                <c:pt idx="112">
                  <c:v>41934</c:v>
                </c:pt>
                <c:pt idx="113">
                  <c:v>41935</c:v>
                </c:pt>
                <c:pt idx="114">
                  <c:v>41936</c:v>
                </c:pt>
                <c:pt idx="115">
                  <c:v>41937</c:v>
                </c:pt>
                <c:pt idx="116">
                  <c:v>41938</c:v>
                </c:pt>
                <c:pt idx="117">
                  <c:v>41939</c:v>
                </c:pt>
                <c:pt idx="118">
                  <c:v>41940</c:v>
                </c:pt>
                <c:pt idx="119">
                  <c:v>41941</c:v>
                </c:pt>
                <c:pt idx="120">
                  <c:v>41942</c:v>
                </c:pt>
                <c:pt idx="121">
                  <c:v>41943</c:v>
                </c:pt>
                <c:pt idx="122">
                  <c:v>41944</c:v>
                </c:pt>
                <c:pt idx="123">
                  <c:v>41945</c:v>
                </c:pt>
                <c:pt idx="124">
                  <c:v>41946</c:v>
                </c:pt>
                <c:pt idx="125">
                  <c:v>41947</c:v>
                </c:pt>
                <c:pt idx="126">
                  <c:v>41948</c:v>
                </c:pt>
                <c:pt idx="127">
                  <c:v>41949</c:v>
                </c:pt>
                <c:pt idx="128">
                  <c:v>41950</c:v>
                </c:pt>
                <c:pt idx="129">
                  <c:v>41951</c:v>
                </c:pt>
                <c:pt idx="130">
                  <c:v>41952</c:v>
                </c:pt>
                <c:pt idx="131">
                  <c:v>41953</c:v>
                </c:pt>
                <c:pt idx="132">
                  <c:v>41954</c:v>
                </c:pt>
                <c:pt idx="133">
                  <c:v>41955</c:v>
                </c:pt>
                <c:pt idx="134">
                  <c:v>41956</c:v>
                </c:pt>
                <c:pt idx="135">
                  <c:v>41957</c:v>
                </c:pt>
                <c:pt idx="136">
                  <c:v>41958</c:v>
                </c:pt>
                <c:pt idx="137">
                  <c:v>41959</c:v>
                </c:pt>
                <c:pt idx="138">
                  <c:v>41960</c:v>
                </c:pt>
                <c:pt idx="139">
                  <c:v>41961</c:v>
                </c:pt>
                <c:pt idx="140">
                  <c:v>41962</c:v>
                </c:pt>
                <c:pt idx="141">
                  <c:v>41963</c:v>
                </c:pt>
                <c:pt idx="142">
                  <c:v>41964</c:v>
                </c:pt>
                <c:pt idx="143">
                  <c:v>41965</c:v>
                </c:pt>
                <c:pt idx="144">
                  <c:v>41966</c:v>
                </c:pt>
                <c:pt idx="145">
                  <c:v>41967</c:v>
                </c:pt>
                <c:pt idx="146">
                  <c:v>41968</c:v>
                </c:pt>
                <c:pt idx="147">
                  <c:v>41969</c:v>
                </c:pt>
                <c:pt idx="148">
                  <c:v>41970</c:v>
                </c:pt>
                <c:pt idx="149">
                  <c:v>41971</c:v>
                </c:pt>
                <c:pt idx="150">
                  <c:v>41972</c:v>
                </c:pt>
                <c:pt idx="151">
                  <c:v>41973</c:v>
                </c:pt>
                <c:pt idx="152">
                  <c:v>41974</c:v>
                </c:pt>
                <c:pt idx="153">
                  <c:v>41975</c:v>
                </c:pt>
                <c:pt idx="154">
                  <c:v>41976</c:v>
                </c:pt>
                <c:pt idx="155">
                  <c:v>41977</c:v>
                </c:pt>
                <c:pt idx="156">
                  <c:v>41978</c:v>
                </c:pt>
                <c:pt idx="157">
                  <c:v>41979</c:v>
                </c:pt>
                <c:pt idx="158">
                  <c:v>41980</c:v>
                </c:pt>
                <c:pt idx="159">
                  <c:v>41981</c:v>
                </c:pt>
                <c:pt idx="160">
                  <c:v>41982</c:v>
                </c:pt>
                <c:pt idx="161">
                  <c:v>41983</c:v>
                </c:pt>
                <c:pt idx="162">
                  <c:v>41984</c:v>
                </c:pt>
                <c:pt idx="163">
                  <c:v>41985</c:v>
                </c:pt>
                <c:pt idx="164">
                  <c:v>41986</c:v>
                </c:pt>
                <c:pt idx="165">
                  <c:v>41987</c:v>
                </c:pt>
                <c:pt idx="166">
                  <c:v>41988</c:v>
                </c:pt>
                <c:pt idx="167">
                  <c:v>41989</c:v>
                </c:pt>
                <c:pt idx="168">
                  <c:v>41990</c:v>
                </c:pt>
                <c:pt idx="169">
                  <c:v>41991</c:v>
                </c:pt>
                <c:pt idx="170">
                  <c:v>41992</c:v>
                </c:pt>
                <c:pt idx="171">
                  <c:v>41993</c:v>
                </c:pt>
                <c:pt idx="172">
                  <c:v>41994</c:v>
                </c:pt>
                <c:pt idx="173">
                  <c:v>41995</c:v>
                </c:pt>
                <c:pt idx="174">
                  <c:v>41996</c:v>
                </c:pt>
                <c:pt idx="175">
                  <c:v>41997</c:v>
                </c:pt>
                <c:pt idx="176">
                  <c:v>41998</c:v>
                </c:pt>
                <c:pt idx="177">
                  <c:v>41999</c:v>
                </c:pt>
                <c:pt idx="178">
                  <c:v>42000</c:v>
                </c:pt>
                <c:pt idx="179">
                  <c:v>42001</c:v>
                </c:pt>
                <c:pt idx="180">
                  <c:v>42002</c:v>
                </c:pt>
                <c:pt idx="181">
                  <c:v>42003</c:v>
                </c:pt>
                <c:pt idx="182">
                  <c:v>42004</c:v>
                </c:pt>
                <c:pt idx="183">
                  <c:v>42005</c:v>
                </c:pt>
                <c:pt idx="184">
                  <c:v>42006</c:v>
                </c:pt>
                <c:pt idx="185">
                  <c:v>42007</c:v>
                </c:pt>
                <c:pt idx="186">
                  <c:v>42008</c:v>
                </c:pt>
                <c:pt idx="187">
                  <c:v>42009</c:v>
                </c:pt>
                <c:pt idx="188">
                  <c:v>42010</c:v>
                </c:pt>
                <c:pt idx="189">
                  <c:v>42011</c:v>
                </c:pt>
                <c:pt idx="190">
                  <c:v>42012</c:v>
                </c:pt>
                <c:pt idx="191">
                  <c:v>42013</c:v>
                </c:pt>
                <c:pt idx="192">
                  <c:v>42014</c:v>
                </c:pt>
                <c:pt idx="193">
                  <c:v>42015</c:v>
                </c:pt>
                <c:pt idx="194">
                  <c:v>42016</c:v>
                </c:pt>
                <c:pt idx="195">
                  <c:v>42017</c:v>
                </c:pt>
                <c:pt idx="196">
                  <c:v>42018</c:v>
                </c:pt>
                <c:pt idx="197">
                  <c:v>42019</c:v>
                </c:pt>
                <c:pt idx="198">
                  <c:v>42020</c:v>
                </c:pt>
                <c:pt idx="199">
                  <c:v>42021</c:v>
                </c:pt>
                <c:pt idx="200">
                  <c:v>42022</c:v>
                </c:pt>
                <c:pt idx="201">
                  <c:v>42023</c:v>
                </c:pt>
                <c:pt idx="202">
                  <c:v>42024</c:v>
                </c:pt>
                <c:pt idx="203">
                  <c:v>42025</c:v>
                </c:pt>
                <c:pt idx="204">
                  <c:v>42026</c:v>
                </c:pt>
                <c:pt idx="205">
                  <c:v>42027</c:v>
                </c:pt>
                <c:pt idx="206">
                  <c:v>42028</c:v>
                </c:pt>
                <c:pt idx="207">
                  <c:v>42029</c:v>
                </c:pt>
                <c:pt idx="208">
                  <c:v>42030</c:v>
                </c:pt>
                <c:pt idx="209">
                  <c:v>42031</c:v>
                </c:pt>
                <c:pt idx="210">
                  <c:v>42032</c:v>
                </c:pt>
                <c:pt idx="211">
                  <c:v>42033</c:v>
                </c:pt>
                <c:pt idx="212">
                  <c:v>42034</c:v>
                </c:pt>
                <c:pt idx="213">
                  <c:v>42035</c:v>
                </c:pt>
                <c:pt idx="214">
                  <c:v>42036</c:v>
                </c:pt>
                <c:pt idx="215">
                  <c:v>42037</c:v>
                </c:pt>
                <c:pt idx="216">
                  <c:v>42038</c:v>
                </c:pt>
                <c:pt idx="217">
                  <c:v>42039</c:v>
                </c:pt>
                <c:pt idx="218">
                  <c:v>42040</c:v>
                </c:pt>
                <c:pt idx="219">
                  <c:v>42041</c:v>
                </c:pt>
                <c:pt idx="220">
                  <c:v>42042</c:v>
                </c:pt>
                <c:pt idx="221">
                  <c:v>42043</c:v>
                </c:pt>
                <c:pt idx="222">
                  <c:v>42044</c:v>
                </c:pt>
                <c:pt idx="223">
                  <c:v>42045</c:v>
                </c:pt>
                <c:pt idx="224">
                  <c:v>42046</c:v>
                </c:pt>
                <c:pt idx="225">
                  <c:v>42047</c:v>
                </c:pt>
                <c:pt idx="226">
                  <c:v>42048</c:v>
                </c:pt>
                <c:pt idx="227">
                  <c:v>42049</c:v>
                </c:pt>
                <c:pt idx="228">
                  <c:v>42050</c:v>
                </c:pt>
                <c:pt idx="229">
                  <c:v>42051</c:v>
                </c:pt>
                <c:pt idx="230">
                  <c:v>42052</c:v>
                </c:pt>
                <c:pt idx="231">
                  <c:v>42053</c:v>
                </c:pt>
                <c:pt idx="232">
                  <c:v>42054</c:v>
                </c:pt>
                <c:pt idx="233">
                  <c:v>42055</c:v>
                </c:pt>
                <c:pt idx="234">
                  <c:v>42056</c:v>
                </c:pt>
                <c:pt idx="235">
                  <c:v>42057</c:v>
                </c:pt>
                <c:pt idx="236">
                  <c:v>42058</c:v>
                </c:pt>
                <c:pt idx="237">
                  <c:v>42059</c:v>
                </c:pt>
                <c:pt idx="238">
                  <c:v>42060</c:v>
                </c:pt>
                <c:pt idx="239">
                  <c:v>42061</c:v>
                </c:pt>
                <c:pt idx="240">
                  <c:v>42062</c:v>
                </c:pt>
                <c:pt idx="241">
                  <c:v>42063</c:v>
                </c:pt>
                <c:pt idx="242">
                  <c:v>42064</c:v>
                </c:pt>
                <c:pt idx="243">
                  <c:v>42065</c:v>
                </c:pt>
                <c:pt idx="244">
                  <c:v>42066</c:v>
                </c:pt>
                <c:pt idx="245">
                  <c:v>42067</c:v>
                </c:pt>
                <c:pt idx="246">
                  <c:v>42068</c:v>
                </c:pt>
                <c:pt idx="247">
                  <c:v>42069</c:v>
                </c:pt>
                <c:pt idx="248">
                  <c:v>42070</c:v>
                </c:pt>
                <c:pt idx="249">
                  <c:v>42071</c:v>
                </c:pt>
                <c:pt idx="250">
                  <c:v>42072</c:v>
                </c:pt>
                <c:pt idx="251">
                  <c:v>42073</c:v>
                </c:pt>
                <c:pt idx="252">
                  <c:v>42074</c:v>
                </c:pt>
                <c:pt idx="253">
                  <c:v>42075</c:v>
                </c:pt>
                <c:pt idx="254">
                  <c:v>42076</c:v>
                </c:pt>
                <c:pt idx="255">
                  <c:v>42077</c:v>
                </c:pt>
                <c:pt idx="256">
                  <c:v>42078</c:v>
                </c:pt>
                <c:pt idx="257">
                  <c:v>42079</c:v>
                </c:pt>
                <c:pt idx="258">
                  <c:v>42080</c:v>
                </c:pt>
                <c:pt idx="259">
                  <c:v>42081</c:v>
                </c:pt>
                <c:pt idx="260">
                  <c:v>42082</c:v>
                </c:pt>
                <c:pt idx="261">
                  <c:v>42083</c:v>
                </c:pt>
                <c:pt idx="262">
                  <c:v>42084</c:v>
                </c:pt>
                <c:pt idx="263">
                  <c:v>42085</c:v>
                </c:pt>
                <c:pt idx="264">
                  <c:v>42086</c:v>
                </c:pt>
                <c:pt idx="265">
                  <c:v>42087</c:v>
                </c:pt>
                <c:pt idx="266">
                  <c:v>42088</c:v>
                </c:pt>
                <c:pt idx="267">
                  <c:v>42089</c:v>
                </c:pt>
                <c:pt idx="268">
                  <c:v>42090</c:v>
                </c:pt>
                <c:pt idx="269">
                  <c:v>42091</c:v>
                </c:pt>
                <c:pt idx="270">
                  <c:v>42092</c:v>
                </c:pt>
                <c:pt idx="271">
                  <c:v>42093</c:v>
                </c:pt>
                <c:pt idx="272">
                  <c:v>42094</c:v>
                </c:pt>
                <c:pt idx="273">
                  <c:v>42095</c:v>
                </c:pt>
                <c:pt idx="274">
                  <c:v>42096</c:v>
                </c:pt>
                <c:pt idx="275">
                  <c:v>42097</c:v>
                </c:pt>
                <c:pt idx="276">
                  <c:v>42098</c:v>
                </c:pt>
                <c:pt idx="277">
                  <c:v>42099</c:v>
                </c:pt>
                <c:pt idx="278">
                  <c:v>42100</c:v>
                </c:pt>
                <c:pt idx="279">
                  <c:v>42101</c:v>
                </c:pt>
                <c:pt idx="280">
                  <c:v>42102</c:v>
                </c:pt>
                <c:pt idx="281">
                  <c:v>42103</c:v>
                </c:pt>
                <c:pt idx="282">
                  <c:v>42104</c:v>
                </c:pt>
                <c:pt idx="283">
                  <c:v>42105</c:v>
                </c:pt>
                <c:pt idx="284">
                  <c:v>42106</c:v>
                </c:pt>
                <c:pt idx="285">
                  <c:v>42107</c:v>
                </c:pt>
                <c:pt idx="286">
                  <c:v>42108</c:v>
                </c:pt>
                <c:pt idx="287">
                  <c:v>42109</c:v>
                </c:pt>
                <c:pt idx="288">
                  <c:v>42110</c:v>
                </c:pt>
                <c:pt idx="289">
                  <c:v>42111</c:v>
                </c:pt>
                <c:pt idx="290">
                  <c:v>42112</c:v>
                </c:pt>
                <c:pt idx="291">
                  <c:v>42113</c:v>
                </c:pt>
                <c:pt idx="292">
                  <c:v>42114</c:v>
                </c:pt>
                <c:pt idx="293">
                  <c:v>42115</c:v>
                </c:pt>
                <c:pt idx="294">
                  <c:v>42116</c:v>
                </c:pt>
                <c:pt idx="295">
                  <c:v>42117</c:v>
                </c:pt>
                <c:pt idx="296">
                  <c:v>42118</c:v>
                </c:pt>
                <c:pt idx="297">
                  <c:v>42119</c:v>
                </c:pt>
                <c:pt idx="298">
                  <c:v>42120</c:v>
                </c:pt>
                <c:pt idx="299">
                  <c:v>42121</c:v>
                </c:pt>
                <c:pt idx="300">
                  <c:v>42122</c:v>
                </c:pt>
                <c:pt idx="301">
                  <c:v>42123</c:v>
                </c:pt>
                <c:pt idx="302">
                  <c:v>42124</c:v>
                </c:pt>
                <c:pt idx="303">
                  <c:v>42125</c:v>
                </c:pt>
                <c:pt idx="304">
                  <c:v>42126</c:v>
                </c:pt>
                <c:pt idx="305">
                  <c:v>42127</c:v>
                </c:pt>
                <c:pt idx="306">
                  <c:v>42128</c:v>
                </c:pt>
                <c:pt idx="307">
                  <c:v>42129</c:v>
                </c:pt>
                <c:pt idx="308">
                  <c:v>42130</c:v>
                </c:pt>
                <c:pt idx="309">
                  <c:v>42131</c:v>
                </c:pt>
                <c:pt idx="310">
                  <c:v>42132</c:v>
                </c:pt>
                <c:pt idx="311">
                  <c:v>42133</c:v>
                </c:pt>
                <c:pt idx="312">
                  <c:v>42134</c:v>
                </c:pt>
                <c:pt idx="313">
                  <c:v>42135</c:v>
                </c:pt>
                <c:pt idx="314">
                  <c:v>42136</c:v>
                </c:pt>
                <c:pt idx="315">
                  <c:v>42137</c:v>
                </c:pt>
                <c:pt idx="316">
                  <c:v>42138</c:v>
                </c:pt>
                <c:pt idx="317">
                  <c:v>42139</c:v>
                </c:pt>
                <c:pt idx="318">
                  <c:v>42140</c:v>
                </c:pt>
                <c:pt idx="319">
                  <c:v>42141</c:v>
                </c:pt>
                <c:pt idx="320">
                  <c:v>42142</c:v>
                </c:pt>
                <c:pt idx="321">
                  <c:v>42143</c:v>
                </c:pt>
                <c:pt idx="322">
                  <c:v>42144</c:v>
                </c:pt>
                <c:pt idx="323">
                  <c:v>42145</c:v>
                </c:pt>
                <c:pt idx="324">
                  <c:v>42146</c:v>
                </c:pt>
                <c:pt idx="325">
                  <c:v>42147</c:v>
                </c:pt>
                <c:pt idx="326">
                  <c:v>42148</c:v>
                </c:pt>
                <c:pt idx="327">
                  <c:v>42149</c:v>
                </c:pt>
                <c:pt idx="328">
                  <c:v>42150</c:v>
                </c:pt>
                <c:pt idx="329">
                  <c:v>42151</c:v>
                </c:pt>
                <c:pt idx="330">
                  <c:v>42152</c:v>
                </c:pt>
                <c:pt idx="331">
                  <c:v>42153</c:v>
                </c:pt>
                <c:pt idx="332">
                  <c:v>42154</c:v>
                </c:pt>
                <c:pt idx="333">
                  <c:v>42155</c:v>
                </c:pt>
                <c:pt idx="334">
                  <c:v>42156</c:v>
                </c:pt>
                <c:pt idx="335">
                  <c:v>42157</c:v>
                </c:pt>
                <c:pt idx="336">
                  <c:v>42158</c:v>
                </c:pt>
                <c:pt idx="337">
                  <c:v>42159</c:v>
                </c:pt>
                <c:pt idx="338">
                  <c:v>42160</c:v>
                </c:pt>
                <c:pt idx="339">
                  <c:v>42161</c:v>
                </c:pt>
                <c:pt idx="340">
                  <c:v>42162</c:v>
                </c:pt>
                <c:pt idx="341">
                  <c:v>42163</c:v>
                </c:pt>
                <c:pt idx="342">
                  <c:v>42164</c:v>
                </c:pt>
                <c:pt idx="343">
                  <c:v>42165</c:v>
                </c:pt>
                <c:pt idx="344">
                  <c:v>42166</c:v>
                </c:pt>
                <c:pt idx="345">
                  <c:v>42167</c:v>
                </c:pt>
                <c:pt idx="346">
                  <c:v>42168</c:v>
                </c:pt>
                <c:pt idx="347">
                  <c:v>42169</c:v>
                </c:pt>
                <c:pt idx="348">
                  <c:v>42170</c:v>
                </c:pt>
                <c:pt idx="349">
                  <c:v>42171</c:v>
                </c:pt>
                <c:pt idx="350">
                  <c:v>42172</c:v>
                </c:pt>
                <c:pt idx="351">
                  <c:v>42173</c:v>
                </c:pt>
                <c:pt idx="352">
                  <c:v>42174</c:v>
                </c:pt>
                <c:pt idx="353">
                  <c:v>42175</c:v>
                </c:pt>
                <c:pt idx="354">
                  <c:v>42176</c:v>
                </c:pt>
                <c:pt idx="355">
                  <c:v>42177</c:v>
                </c:pt>
                <c:pt idx="356">
                  <c:v>42178</c:v>
                </c:pt>
                <c:pt idx="357">
                  <c:v>42179</c:v>
                </c:pt>
                <c:pt idx="358">
                  <c:v>42180</c:v>
                </c:pt>
                <c:pt idx="359">
                  <c:v>42181</c:v>
                </c:pt>
                <c:pt idx="360">
                  <c:v>42182</c:v>
                </c:pt>
                <c:pt idx="361">
                  <c:v>42183</c:v>
                </c:pt>
                <c:pt idx="362">
                  <c:v>42184</c:v>
                </c:pt>
                <c:pt idx="363">
                  <c:v>42185</c:v>
                </c:pt>
                <c:pt idx="364">
                  <c:v>42186</c:v>
                </c:pt>
                <c:pt idx="365">
                  <c:v>42187</c:v>
                </c:pt>
                <c:pt idx="366">
                  <c:v>42188</c:v>
                </c:pt>
                <c:pt idx="367">
                  <c:v>42189</c:v>
                </c:pt>
                <c:pt idx="368">
                  <c:v>42190</c:v>
                </c:pt>
                <c:pt idx="369">
                  <c:v>42191</c:v>
                </c:pt>
                <c:pt idx="370">
                  <c:v>42192</c:v>
                </c:pt>
                <c:pt idx="371">
                  <c:v>42193</c:v>
                </c:pt>
                <c:pt idx="372">
                  <c:v>42194</c:v>
                </c:pt>
                <c:pt idx="373">
                  <c:v>42195</c:v>
                </c:pt>
                <c:pt idx="374">
                  <c:v>42196</c:v>
                </c:pt>
                <c:pt idx="375">
                  <c:v>42197</c:v>
                </c:pt>
                <c:pt idx="376">
                  <c:v>42198</c:v>
                </c:pt>
                <c:pt idx="377">
                  <c:v>42199</c:v>
                </c:pt>
                <c:pt idx="378">
                  <c:v>42200</c:v>
                </c:pt>
                <c:pt idx="379">
                  <c:v>42201</c:v>
                </c:pt>
                <c:pt idx="380">
                  <c:v>42202</c:v>
                </c:pt>
                <c:pt idx="381">
                  <c:v>42203</c:v>
                </c:pt>
                <c:pt idx="382">
                  <c:v>42204</c:v>
                </c:pt>
                <c:pt idx="383">
                  <c:v>42205</c:v>
                </c:pt>
                <c:pt idx="384">
                  <c:v>42206</c:v>
                </c:pt>
                <c:pt idx="385">
                  <c:v>42207</c:v>
                </c:pt>
                <c:pt idx="386">
                  <c:v>42208</c:v>
                </c:pt>
                <c:pt idx="387">
                  <c:v>42209</c:v>
                </c:pt>
                <c:pt idx="388">
                  <c:v>42210</c:v>
                </c:pt>
                <c:pt idx="389">
                  <c:v>42211</c:v>
                </c:pt>
                <c:pt idx="390">
                  <c:v>42212</c:v>
                </c:pt>
                <c:pt idx="391">
                  <c:v>42213</c:v>
                </c:pt>
                <c:pt idx="392">
                  <c:v>42214</c:v>
                </c:pt>
                <c:pt idx="393">
                  <c:v>42215</c:v>
                </c:pt>
                <c:pt idx="394">
                  <c:v>42216</c:v>
                </c:pt>
                <c:pt idx="395">
                  <c:v>42217</c:v>
                </c:pt>
                <c:pt idx="396">
                  <c:v>42218</c:v>
                </c:pt>
                <c:pt idx="397">
                  <c:v>42219</c:v>
                </c:pt>
                <c:pt idx="398">
                  <c:v>42220</c:v>
                </c:pt>
                <c:pt idx="399">
                  <c:v>42221</c:v>
                </c:pt>
                <c:pt idx="400">
                  <c:v>42222</c:v>
                </c:pt>
                <c:pt idx="401">
                  <c:v>42223</c:v>
                </c:pt>
                <c:pt idx="402">
                  <c:v>42224</c:v>
                </c:pt>
                <c:pt idx="403">
                  <c:v>42225</c:v>
                </c:pt>
              </c:numCache>
            </c:numRef>
          </c:xVal>
          <c:yVal>
            <c:numRef>
              <c:f>Visibility_summary!$C$3:$C$406</c:f>
              <c:numCache>
                <c:formatCode>General</c:formatCode>
                <c:ptCount val="404"/>
                <c:pt idx="6">
                  <c:v>396.2919577145795</c:v>
                </c:pt>
                <c:pt idx="7">
                  <c:v>396.84798217259282</c:v>
                </c:pt>
                <c:pt idx="9">
                  <c:v>398.43215658552583</c:v>
                </c:pt>
                <c:pt idx="10">
                  <c:v>399.52619833665369</c:v>
                </c:pt>
                <c:pt idx="11">
                  <c:v>400.78467821285142</c:v>
                </c:pt>
                <c:pt idx="13">
                  <c:v>401.24623987475326</c:v>
                </c:pt>
                <c:pt idx="14">
                  <c:v>401.74851373579423</c:v>
                </c:pt>
                <c:pt idx="15">
                  <c:v>401.19402514166262</c:v>
                </c:pt>
                <c:pt idx="16">
                  <c:v>401.77957230496793</c:v>
                </c:pt>
                <c:pt idx="17">
                  <c:v>402.18178922037345</c:v>
                </c:pt>
                <c:pt idx="18">
                  <c:v>400.03188024826579</c:v>
                </c:pt>
                <c:pt idx="19">
                  <c:v>398.89381565019767</c:v>
                </c:pt>
                <c:pt idx="20">
                  <c:v>398.29767501630482</c:v>
                </c:pt>
                <c:pt idx="21">
                  <c:v>400.409630729816</c:v>
                </c:pt>
                <c:pt idx="22">
                  <c:v>401.22434314493768</c:v>
                </c:pt>
                <c:pt idx="23">
                  <c:v>398.80662052622245</c:v>
                </c:pt>
                <c:pt idx="24">
                  <c:v>399.13489685449872</c:v>
                </c:pt>
                <c:pt idx="25">
                  <c:v>400.2611431129925</c:v>
                </c:pt>
                <c:pt idx="26">
                  <c:v>400.24119691054733</c:v>
                </c:pt>
                <c:pt idx="27">
                  <c:v>398.79613260735255</c:v>
                </c:pt>
                <c:pt idx="28">
                  <c:v>398.45272825027939</c:v>
                </c:pt>
                <c:pt idx="29">
                  <c:v>397.52484283591042</c:v>
                </c:pt>
                <c:pt idx="30">
                  <c:v>397.18844987642859</c:v>
                </c:pt>
                <c:pt idx="31">
                  <c:v>398.01090977546551</c:v>
                </c:pt>
                <c:pt idx="32">
                  <c:v>396.68102484565128</c:v>
                </c:pt>
                <c:pt idx="33">
                  <c:v>399.16880283634532</c:v>
                </c:pt>
                <c:pt idx="34">
                  <c:v>399.88883974813297</c:v>
                </c:pt>
                <c:pt idx="35">
                  <c:v>399.03277964421795</c:v>
                </c:pt>
                <c:pt idx="36">
                  <c:v>396.68731524388153</c:v>
                </c:pt>
                <c:pt idx="37">
                  <c:v>398.72816824675738</c:v>
                </c:pt>
                <c:pt idx="38">
                  <c:v>398.1855722891566</c:v>
                </c:pt>
                <c:pt idx="39">
                  <c:v>398.65791516064263</c:v>
                </c:pt>
                <c:pt idx="40">
                  <c:v>399.3069370446612</c:v>
                </c:pt>
                <c:pt idx="41">
                  <c:v>399.54223956431781</c:v>
                </c:pt>
                <c:pt idx="42">
                  <c:v>399.45236408443702</c:v>
                </c:pt>
                <c:pt idx="43">
                  <c:v>399.97101091177888</c:v>
                </c:pt>
                <c:pt idx="44">
                  <c:v>400.70835177157215</c:v>
                </c:pt>
                <c:pt idx="45">
                  <c:v>401.71979765214712</c:v>
                </c:pt>
                <c:pt idx="46">
                  <c:v>402.24307166719984</c:v>
                </c:pt>
                <c:pt idx="47">
                  <c:v>402.41736132028115</c:v>
                </c:pt>
                <c:pt idx="49">
                  <c:v>401.45753965863457</c:v>
                </c:pt>
                <c:pt idx="50">
                  <c:v>402.59550374832656</c:v>
                </c:pt>
                <c:pt idx="52">
                  <c:v>403.13090963855433</c:v>
                </c:pt>
                <c:pt idx="53">
                  <c:v>404.10600868385819</c:v>
                </c:pt>
                <c:pt idx="56">
                  <c:v>402.1109819405828</c:v>
                </c:pt>
                <c:pt idx="61">
                  <c:v>399.62868139223582</c:v>
                </c:pt>
                <c:pt idx="62">
                  <c:v>399.0211799048044</c:v>
                </c:pt>
                <c:pt idx="63">
                  <c:v>400.39443569900033</c:v>
                </c:pt>
                <c:pt idx="64">
                  <c:v>401.0146153872243</c:v>
                </c:pt>
                <c:pt idx="65">
                  <c:v>401.79478056369635</c:v>
                </c:pt>
                <c:pt idx="66">
                  <c:v>401.5517320711416</c:v>
                </c:pt>
                <c:pt idx="67">
                  <c:v>404.28637126282905</c:v>
                </c:pt>
                <c:pt idx="68">
                  <c:v>400.4788230421687</c:v>
                </c:pt>
                <c:pt idx="69">
                  <c:v>402.08387245183258</c:v>
                </c:pt>
                <c:pt idx="70">
                  <c:v>400.97816553639717</c:v>
                </c:pt>
                <c:pt idx="71">
                  <c:v>400.95835668516759</c:v>
                </c:pt>
                <c:pt idx="72">
                  <c:v>402.09826255020096</c:v>
                </c:pt>
                <c:pt idx="73">
                  <c:v>403.54127215894829</c:v>
                </c:pt>
                <c:pt idx="74">
                  <c:v>402.77677698890778</c:v>
                </c:pt>
                <c:pt idx="75">
                  <c:v>404.06941907268748</c:v>
                </c:pt>
                <c:pt idx="76">
                  <c:v>403.81246959589765</c:v>
                </c:pt>
                <c:pt idx="77">
                  <c:v>402.20010544666223</c:v>
                </c:pt>
                <c:pt idx="78">
                  <c:v>400.24128434469588</c:v>
                </c:pt>
                <c:pt idx="79">
                  <c:v>403.19679411193164</c:v>
                </c:pt>
                <c:pt idx="80">
                  <c:v>404.94257183815478</c:v>
                </c:pt>
                <c:pt idx="83">
                  <c:v>400.95096156052756</c:v>
                </c:pt>
                <c:pt idx="84">
                  <c:v>402.60339123159304</c:v>
                </c:pt>
                <c:pt idx="87">
                  <c:v>399.26169331170848</c:v>
                </c:pt>
                <c:pt idx="88">
                  <c:v>403.76481584231647</c:v>
                </c:pt>
                <c:pt idx="92">
                  <c:v>401.91527077058225</c:v>
                </c:pt>
                <c:pt idx="93">
                  <c:v>403.32984939759035</c:v>
                </c:pt>
                <c:pt idx="113">
                  <c:v>399.6529288582903</c:v>
                </c:pt>
                <c:pt idx="133">
                  <c:v>395.79961630613377</c:v>
                </c:pt>
                <c:pt idx="134">
                  <c:v>397.22343509454475</c:v>
                </c:pt>
                <c:pt idx="136">
                  <c:v>396.43512379187081</c:v>
                </c:pt>
                <c:pt idx="137">
                  <c:v>396.16086634883095</c:v>
                </c:pt>
                <c:pt idx="139">
                  <c:v>395.46466181997062</c:v>
                </c:pt>
                <c:pt idx="140">
                  <c:v>396.78872464215851</c:v>
                </c:pt>
                <c:pt idx="141">
                  <c:v>395.23581399240373</c:v>
                </c:pt>
                <c:pt idx="142">
                  <c:v>394.39565485154918</c:v>
                </c:pt>
                <c:pt idx="143">
                  <c:v>395.62169053875095</c:v>
                </c:pt>
                <c:pt idx="144">
                  <c:v>395.67037907977084</c:v>
                </c:pt>
                <c:pt idx="145">
                  <c:v>395.7017525386097</c:v>
                </c:pt>
                <c:pt idx="146">
                  <c:v>394.92637672828732</c:v>
                </c:pt>
                <c:pt idx="148">
                  <c:v>394.75772037645538</c:v>
                </c:pt>
                <c:pt idx="150">
                  <c:v>396.6303752045219</c:v>
                </c:pt>
                <c:pt idx="151">
                  <c:v>396.97892798466597</c:v>
                </c:pt>
                <c:pt idx="152">
                  <c:v>396.90052515255849</c:v>
                </c:pt>
                <c:pt idx="153">
                  <c:v>396.78358714859439</c:v>
                </c:pt>
                <c:pt idx="154">
                  <c:v>395.66174926119567</c:v>
                </c:pt>
                <c:pt idx="155">
                  <c:v>396.31004607905322</c:v>
                </c:pt>
                <c:pt idx="157">
                  <c:v>396.43598895582312</c:v>
                </c:pt>
                <c:pt idx="158">
                  <c:v>397.55592441193329</c:v>
                </c:pt>
                <c:pt idx="159">
                  <c:v>397.55739014883068</c:v>
                </c:pt>
                <c:pt idx="160">
                  <c:v>397.09836820496275</c:v>
                </c:pt>
                <c:pt idx="162">
                  <c:v>396.70207598687438</c:v>
                </c:pt>
                <c:pt idx="163">
                  <c:v>395.04549760841115</c:v>
                </c:pt>
                <c:pt idx="164">
                  <c:v>396.03695839881289</c:v>
                </c:pt>
                <c:pt idx="165">
                  <c:v>395.29068455640748</c:v>
                </c:pt>
                <c:pt idx="166">
                  <c:v>395.23825594512886</c:v>
                </c:pt>
                <c:pt idx="167">
                  <c:v>395.23825594512886</c:v>
                </c:pt>
                <c:pt idx="168">
                  <c:v>395.84084021270252</c:v>
                </c:pt>
                <c:pt idx="170">
                  <c:v>394.95073436603553</c:v>
                </c:pt>
                <c:pt idx="171">
                  <c:v>395.24560747577465</c:v>
                </c:pt>
                <c:pt idx="176">
                  <c:v>394.56816998151334</c:v>
                </c:pt>
                <c:pt idx="177">
                  <c:v>393.86013064759038</c:v>
                </c:pt>
                <c:pt idx="178">
                  <c:v>395.85261044176707</c:v>
                </c:pt>
                <c:pt idx="180">
                  <c:v>395.84537334523293</c:v>
                </c:pt>
                <c:pt idx="181">
                  <c:v>394.39067771084336</c:v>
                </c:pt>
                <c:pt idx="183">
                  <c:v>396.67007575757572</c:v>
                </c:pt>
                <c:pt idx="184">
                  <c:v>397.03157587797983</c:v>
                </c:pt>
                <c:pt idx="185">
                  <c:v>396.46115838353415</c:v>
                </c:pt>
                <c:pt idx="186">
                  <c:v>395.51718106296141</c:v>
                </c:pt>
                <c:pt idx="187">
                  <c:v>394.83376362593236</c:v>
                </c:pt>
                <c:pt idx="188">
                  <c:v>396.0201233266398</c:v>
                </c:pt>
                <c:pt idx="189">
                  <c:v>397.18327318122044</c:v>
                </c:pt>
                <c:pt idx="190">
                  <c:v>395.6022214439152</c:v>
                </c:pt>
                <c:pt idx="191">
                  <c:v>396.70425947693212</c:v>
                </c:pt>
                <c:pt idx="192">
                  <c:v>397.29877388123936</c:v>
                </c:pt>
                <c:pt idx="193">
                  <c:v>396.86304533518694</c:v>
                </c:pt>
                <c:pt idx="194">
                  <c:v>395.37033232931719</c:v>
                </c:pt>
                <c:pt idx="195">
                  <c:v>395.27710427074152</c:v>
                </c:pt>
                <c:pt idx="196">
                  <c:v>397.46319541323169</c:v>
                </c:pt>
                <c:pt idx="197">
                  <c:v>397.13368908064683</c:v>
                </c:pt>
                <c:pt idx="198">
                  <c:v>397.12174225202705</c:v>
                </c:pt>
                <c:pt idx="199">
                  <c:v>397.84038200097677</c:v>
                </c:pt>
                <c:pt idx="203">
                  <c:v>398.12627868617312</c:v>
                </c:pt>
                <c:pt idx="204">
                  <c:v>398.43224341811691</c:v>
                </c:pt>
                <c:pt idx="205">
                  <c:v>399.40160938837283</c:v>
                </c:pt>
                <c:pt idx="206">
                  <c:v>399.11592494979919</c:v>
                </c:pt>
                <c:pt idx="207">
                  <c:v>398.02240840284225</c:v>
                </c:pt>
                <c:pt idx="208">
                  <c:v>397.3239344879517</c:v>
                </c:pt>
                <c:pt idx="209">
                  <c:v>397.59283093412608</c:v>
                </c:pt>
                <c:pt idx="210">
                  <c:v>397.53437994401861</c:v>
                </c:pt>
                <c:pt idx="211">
                  <c:v>398.47310193153567</c:v>
                </c:pt>
                <c:pt idx="257">
                  <c:v>397.74517966603258</c:v>
                </c:pt>
                <c:pt idx="258">
                  <c:v>398.34252315142942</c:v>
                </c:pt>
                <c:pt idx="259">
                  <c:v>395.02077071443671</c:v>
                </c:pt>
                <c:pt idx="260">
                  <c:v>394.25012689934977</c:v>
                </c:pt>
                <c:pt idx="261">
                  <c:v>394.35846555051359</c:v>
                </c:pt>
                <c:pt idx="262">
                  <c:v>396.26045933734957</c:v>
                </c:pt>
                <c:pt idx="263">
                  <c:v>394.85014343086641</c:v>
                </c:pt>
                <c:pt idx="264">
                  <c:v>396.10112215987232</c:v>
                </c:pt>
                <c:pt idx="265">
                  <c:v>394.97225543321605</c:v>
                </c:pt>
                <c:pt idx="266">
                  <c:v>394.2161512717538</c:v>
                </c:pt>
                <c:pt idx="267">
                  <c:v>394.8732609384906</c:v>
                </c:pt>
                <c:pt idx="268">
                  <c:v>396.09399855833601</c:v>
                </c:pt>
                <c:pt idx="269">
                  <c:v>392.95000495314599</c:v>
                </c:pt>
                <c:pt idx="270">
                  <c:v>396.43481625130642</c:v>
                </c:pt>
                <c:pt idx="271">
                  <c:v>396.42548733395142</c:v>
                </c:pt>
                <c:pt idx="272">
                  <c:v>396.79423651126251</c:v>
                </c:pt>
                <c:pt idx="273">
                  <c:v>395.0713781307042</c:v>
                </c:pt>
                <c:pt idx="274">
                  <c:v>390.7774952441344</c:v>
                </c:pt>
                <c:pt idx="276">
                  <c:v>400.72701995481953</c:v>
                </c:pt>
                <c:pt idx="277">
                  <c:v>400.38695094101848</c:v>
                </c:pt>
                <c:pt idx="279">
                  <c:v>399.66186617550335</c:v>
                </c:pt>
                <c:pt idx="280">
                  <c:v>399.15485284310682</c:v>
                </c:pt>
                <c:pt idx="281">
                  <c:v>398.69376623933465</c:v>
                </c:pt>
                <c:pt idx="282">
                  <c:v>397.43326829055331</c:v>
                </c:pt>
                <c:pt idx="283">
                  <c:v>398.28185392363099</c:v>
                </c:pt>
                <c:pt idx="285">
                  <c:v>401.64765461847389</c:v>
                </c:pt>
                <c:pt idx="286">
                  <c:v>397.48957474950987</c:v>
                </c:pt>
                <c:pt idx="287">
                  <c:v>396.9030099389156</c:v>
                </c:pt>
                <c:pt idx="290">
                  <c:v>399.52803929002727</c:v>
                </c:pt>
                <c:pt idx="291">
                  <c:v>398.45884410882951</c:v>
                </c:pt>
                <c:pt idx="292">
                  <c:v>397.57168160446668</c:v>
                </c:pt>
                <c:pt idx="294">
                  <c:v>396.39987088705686</c:v>
                </c:pt>
                <c:pt idx="295">
                  <c:v>399.40527281217896</c:v>
                </c:pt>
                <c:pt idx="296">
                  <c:v>398.37076968066452</c:v>
                </c:pt>
                <c:pt idx="298">
                  <c:v>401.1032334957809</c:v>
                </c:pt>
                <c:pt idx="299">
                  <c:v>398.10928683966631</c:v>
                </c:pt>
                <c:pt idx="300">
                  <c:v>397.24209957476961</c:v>
                </c:pt>
                <c:pt idx="301">
                  <c:v>401.10514123159305</c:v>
                </c:pt>
                <c:pt idx="302">
                  <c:v>400.72996713445548</c:v>
                </c:pt>
                <c:pt idx="303">
                  <c:v>395.0713781307042</c:v>
                </c:pt>
                <c:pt idx="304">
                  <c:v>398.16666774791474</c:v>
                </c:pt>
                <c:pt idx="305">
                  <c:v>398.60644838613712</c:v>
                </c:pt>
                <c:pt idx="306">
                  <c:v>400.93019483338747</c:v>
                </c:pt>
                <c:pt idx="307">
                  <c:v>398.21084028421382</c:v>
                </c:pt>
                <c:pt idx="308">
                  <c:v>396.058579272043</c:v>
                </c:pt>
                <c:pt idx="309">
                  <c:v>399.15528834851597</c:v>
                </c:pt>
                <c:pt idx="310">
                  <c:v>396.86227799196786</c:v>
                </c:pt>
                <c:pt idx="311">
                  <c:v>398.64472522123128</c:v>
                </c:pt>
                <c:pt idx="312">
                  <c:v>395.62964586314598</c:v>
                </c:pt>
                <c:pt idx="313">
                  <c:v>396.01926298945779</c:v>
                </c:pt>
                <c:pt idx="314">
                  <c:v>396.41838089198899</c:v>
                </c:pt>
                <c:pt idx="315">
                  <c:v>397.17746166484125</c:v>
                </c:pt>
                <c:pt idx="316">
                  <c:v>393.98350012955046</c:v>
                </c:pt>
                <c:pt idx="317">
                  <c:v>394.36629791894842</c:v>
                </c:pt>
                <c:pt idx="319">
                  <c:v>396.36740080321289</c:v>
                </c:pt>
                <c:pt idx="320">
                  <c:v>395.64497991967858</c:v>
                </c:pt>
                <c:pt idx="321">
                  <c:v>394.390596214646</c:v>
                </c:pt>
                <c:pt idx="322">
                  <c:v>394.33818827822682</c:v>
                </c:pt>
                <c:pt idx="323">
                  <c:v>393.97487735753128</c:v>
                </c:pt>
                <c:pt idx="324">
                  <c:v>395.0807859294323</c:v>
                </c:pt>
                <c:pt idx="325">
                  <c:v>394.76976354397175</c:v>
                </c:pt>
                <c:pt idx="326">
                  <c:v>393.63866100766705</c:v>
                </c:pt>
                <c:pt idx="327">
                  <c:v>396.36989382856086</c:v>
                </c:pt>
                <c:pt idx="328">
                  <c:v>396.4785273434162</c:v>
                </c:pt>
                <c:pt idx="329">
                  <c:v>397.92433530674407</c:v>
                </c:pt>
                <c:pt idx="330">
                  <c:v>393.87907685861535</c:v>
                </c:pt>
                <c:pt idx="331">
                  <c:v>395.6998783781417</c:v>
                </c:pt>
                <c:pt idx="332">
                  <c:v>395.66634118105111</c:v>
                </c:pt>
                <c:pt idx="334">
                  <c:v>394.98646776533457</c:v>
                </c:pt>
                <c:pt idx="335">
                  <c:v>396.62453484992596</c:v>
                </c:pt>
                <c:pt idx="336">
                  <c:v>395.19194337049692</c:v>
                </c:pt>
                <c:pt idx="337">
                  <c:v>398.40251466346456</c:v>
                </c:pt>
                <c:pt idx="338">
                  <c:v>396.92075587349382</c:v>
                </c:pt>
                <c:pt idx="339">
                  <c:v>395.99614491021947</c:v>
                </c:pt>
                <c:pt idx="340">
                  <c:v>396.22880144232852</c:v>
                </c:pt>
                <c:pt idx="341">
                  <c:v>393.51212542477623</c:v>
                </c:pt>
                <c:pt idx="342">
                  <c:v>396.32667245452387</c:v>
                </c:pt>
                <c:pt idx="343">
                  <c:v>395.89677599286034</c:v>
                </c:pt>
                <c:pt idx="344">
                  <c:v>396.51135779071325</c:v>
                </c:pt>
                <c:pt idx="345">
                  <c:v>396.07341630257287</c:v>
                </c:pt>
                <c:pt idx="346">
                  <c:v>394.66103910264724</c:v>
                </c:pt>
                <c:pt idx="347">
                  <c:v>396.56744106295315</c:v>
                </c:pt>
                <c:pt idx="348">
                  <c:v>398.06720108374668</c:v>
                </c:pt>
                <c:pt idx="349">
                  <c:v>397.15410399560022</c:v>
                </c:pt>
                <c:pt idx="350">
                  <c:v>395.44461978348181</c:v>
                </c:pt>
                <c:pt idx="351">
                  <c:v>396.39424041489713</c:v>
                </c:pt>
                <c:pt idx="352">
                  <c:v>394.74632251227126</c:v>
                </c:pt>
                <c:pt idx="353">
                  <c:v>396.10407261398552</c:v>
                </c:pt>
                <c:pt idx="354">
                  <c:v>396.28803664843866</c:v>
                </c:pt>
                <c:pt idx="356">
                  <c:v>396.9723215626733</c:v>
                </c:pt>
                <c:pt idx="357">
                  <c:v>394.83236445783132</c:v>
                </c:pt>
                <c:pt idx="358">
                  <c:v>394.23922728296372</c:v>
                </c:pt>
                <c:pt idx="359">
                  <c:v>395.76414288053496</c:v>
                </c:pt>
                <c:pt idx="360">
                  <c:v>394.89007522627816</c:v>
                </c:pt>
                <c:pt idx="361">
                  <c:v>395.43079496424383</c:v>
                </c:pt>
                <c:pt idx="362">
                  <c:v>395.40017068273085</c:v>
                </c:pt>
                <c:pt idx="363">
                  <c:v>395.43013284846694</c:v>
                </c:pt>
                <c:pt idx="364">
                  <c:v>396.04622553505169</c:v>
                </c:pt>
                <c:pt idx="365">
                  <c:v>396.03307190113111</c:v>
                </c:pt>
                <c:pt idx="366">
                  <c:v>397.29264854767905</c:v>
                </c:pt>
                <c:pt idx="367">
                  <c:v>396.39177877533285</c:v>
                </c:pt>
                <c:pt idx="368">
                  <c:v>397.79755860651903</c:v>
                </c:pt>
                <c:pt idx="369">
                  <c:v>398.08645805444036</c:v>
                </c:pt>
                <c:pt idx="370">
                  <c:v>396.57109747447487</c:v>
                </c:pt>
                <c:pt idx="371">
                  <c:v>396.88034027197904</c:v>
                </c:pt>
                <c:pt idx="372">
                  <c:v>396.20678722408422</c:v>
                </c:pt>
                <c:pt idx="373">
                  <c:v>396.94931811278752</c:v>
                </c:pt>
                <c:pt idx="374">
                  <c:v>395.41003179384211</c:v>
                </c:pt>
                <c:pt idx="375">
                  <c:v>394.43704017995066</c:v>
                </c:pt>
                <c:pt idx="376">
                  <c:v>396.46657063034758</c:v>
                </c:pt>
                <c:pt idx="377">
                  <c:v>394.52189060931215</c:v>
                </c:pt>
                <c:pt idx="378">
                  <c:v>395.03824902917461</c:v>
                </c:pt>
                <c:pt idx="379">
                  <c:v>395.44250686466796</c:v>
                </c:pt>
                <c:pt idx="380">
                  <c:v>394.05732624944255</c:v>
                </c:pt>
                <c:pt idx="381">
                  <c:v>395.32453027797482</c:v>
                </c:pt>
                <c:pt idx="382">
                  <c:v>396.5167558111234</c:v>
                </c:pt>
                <c:pt idx="383">
                  <c:v>395.83877264614</c:v>
                </c:pt>
                <c:pt idx="384">
                  <c:v>394.64117264138525</c:v>
                </c:pt>
                <c:pt idx="385">
                  <c:v>393.35392797858094</c:v>
                </c:pt>
                <c:pt idx="386">
                  <c:v>394.35867859287617</c:v>
                </c:pt>
                <c:pt idx="387">
                  <c:v>395.16009602319048</c:v>
                </c:pt>
                <c:pt idx="388">
                  <c:v>393.75465371099779</c:v>
                </c:pt>
                <c:pt idx="389">
                  <c:v>396.50691335173087</c:v>
                </c:pt>
                <c:pt idx="390">
                  <c:v>395.92516197702196</c:v>
                </c:pt>
                <c:pt idx="391">
                  <c:v>395.51796268406946</c:v>
                </c:pt>
                <c:pt idx="392">
                  <c:v>396.64065888087646</c:v>
                </c:pt>
                <c:pt idx="393">
                  <c:v>395.81346421919551</c:v>
                </c:pt>
                <c:pt idx="394">
                  <c:v>395.11449658446878</c:v>
                </c:pt>
                <c:pt idx="395">
                  <c:v>395.77280543602967</c:v>
                </c:pt>
                <c:pt idx="396">
                  <c:v>396.99321614187858</c:v>
                </c:pt>
                <c:pt idx="397">
                  <c:v>396.05777488331745</c:v>
                </c:pt>
                <c:pt idx="398">
                  <c:v>396.27808323180352</c:v>
                </c:pt>
                <c:pt idx="399">
                  <c:v>396.28208732780564</c:v>
                </c:pt>
                <c:pt idx="400">
                  <c:v>395.93794320604883</c:v>
                </c:pt>
                <c:pt idx="401">
                  <c:v>395.32646069620523</c:v>
                </c:pt>
                <c:pt idx="402">
                  <c:v>396.19685124426297</c:v>
                </c:pt>
                <c:pt idx="403">
                  <c:v>392.37105113190205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66-4B8B-A966-F5C2EF27FEE6}"/>
            </c:ext>
          </c:extLst>
        </c:ser>
        <c:ser>
          <c:idx val="1"/>
          <c:order val="1"/>
          <c:spPr>
            <a:ln w="28575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Visibility_summary!$AC$20:$AC$21</c:f>
              <c:numCache>
                <c:formatCode>m/d/yyyy</c:formatCode>
                <c:ptCount val="2"/>
                <c:pt idx="0">
                  <c:v>41871</c:v>
                </c:pt>
                <c:pt idx="1">
                  <c:v>41900</c:v>
                </c:pt>
              </c:numCache>
            </c:numRef>
          </c:xVal>
          <c:yVal>
            <c:numRef>
              <c:f>Visibility_summary!$AD$20:$AD$21</c:f>
              <c:numCache>
                <c:formatCode>0.000_ </c:formatCode>
                <c:ptCount val="2"/>
                <c:pt idx="0">
                  <c:v>405.5</c:v>
                </c:pt>
                <c:pt idx="1">
                  <c:v>391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66-4B8B-A966-F5C2EF27FEE6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Visibility_summary!$AC$78:$AC$129</c:f>
              <c:numCache>
                <c:formatCode>yyyy/m/d;@</c:formatCode>
                <c:ptCount val="52"/>
                <c:pt idx="0">
                  <c:v>41903</c:v>
                </c:pt>
                <c:pt idx="1">
                  <c:v>41904</c:v>
                </c:pt>
                <c:pt idx="2">
                  <c:v>41905</c:v>
                </c:pt>
                <c:pt idx="3">
                  <c:v>41906</c:v>
                </c:pt>
                <c:pt idx="4">
                  <c:v>41907</c:v>
                </c:pt>
                <c:pt idx="5">
                  <c:v>41908</c:v>
                </c:pt>
                <c:pt idx="6">
                  <c:v>41909</c:v>
                </c:pt>
                <c:pt idx="7">
                  <c:v>41910</c:v>
                </c:pt>
                <c:pt idx="8">
                  <c:v>41911</c:v>
                </c:pt>
                <c:pt idx="9">
                  <c:v>41912</c:v>
                </c:pt>
                <c:pt idx="10">
                  <c:v>41913</c:v>
                </c:pt>
                <c:pt idx="11">
                  <c:v>41914</c:v>
                </c:pt>
                <c:pt idx="12">
                  <c:v>41915</c:v>
                </c:pt>
                <c:pt idx="13">
                  <c:v>41916</c:v>
                </c:pt>
                <c:pt idx="14">
                  <c:v>41917</c:v>
                </c:pt>
                <c:pt idx="15">
                  <c:v>41918</c:v>
                </c:pt>
                <c:pt idx="16">
                  <c:v>41919</c:v>
                </c:pt>
                <c:pt idx="17">
                  <c:v>41920</c:v>
                </c:pt>
                <c:pt idx="18">
                  <c:v>41921</c:v>
                </c:pt>
                <c:pt idx="19">
                  <c:v>41922</c:v>
                </c:pt>
                <c:pt idx="20">
                  <c:v>41923</c:v>
                </c:pt>
                <c:pt idx="21">
                  <c:v>41924</c:v>
                </c:pt>
                <c:pt idx="22">
                  <c:v>41925</c:v>
                </c:pt>
                <c:pt idx="23">
                  <c:v>41926</c:v>
                </c:pt>
                <c:pt idx="24">
                  <c:v>41927</c:v>
                </c:pt>
                <c:pt idx="25">
                  <c:v>41928</c:v>
                </c:pt>
                <c:pt idx="26">
                  <c:v>41929</c:v>
                </c:pt>
                <c:pt idx="27">
                  <c:v>41930</c:v>
                </c:pt>
                <c:pt idx="28">
                  <c:v>41931</c:v>
                </c:pt>
                <c:pt idx="29">
                  <c:v>41932</c:v>
                </c:pt>
                <c:pt idx="30">
                  <c:v>41933</c:v>
                </c:pt>
                <c:pt idx="31">
                  <c:v>41934</c:v>
                </c:pt>
                <c:pt idx="32">
                  <c:v>41935</c:v>
                </c:pt>
                <c:pt idx="33">
                  <c:v>41936</c:v>
                </c:pt>
                <c:pt idx="34">
                  <c:v>41937</c:v>
                </c:pt>
                <c:pt idx="35">
                  <c:v>41938</c:v>
                </c:pt>
                <c:pt idx="36">
                  <c:v>41939</c:v>
                </c:pt>
                <c:pt idx="37">
                  <c:v>41940</c:v>
                </c:pt>
                <c:pt idx="38">
                  <c:v>41941</c:v>
                </c:pt>
                <c:pt idx="39">
                  <c:v>41942</c:v>
                </c:pt>
                <c:pt idx="40">
                  <c:v>41943</c:v>
                </c:pt>
                <c:pt idx="41">
                  <c:v>41944</c:v>
                </c:pt>
                <c:pt idx="42">
                  <c:v>41945</c:v>
                </c:pt>
                <c:pt idx="43">
                  <c:v>41946</c:v>
                </c:pt>
                <c:pt idx="44">
                  <c:v>41947</c:v>
                </c:pt>
                <c:pt idx="45">
                  <c:v>41948</c:v>
                </c:pt>
                <c:pt idx="46">
                  <c:v>41949</c:v>
                </c:pt>
                <c:pt idx="47">
                  <c:v>41950</c:v>
                </c:pt>
                <c:pt idx="48">
                  <c:v>41951</c:v>
                </c:pt>
                <c:pt idx="49">
                  <c:v>41952</c:v>
                </c:pt>
                <c:pt idx="50">
                  <c:v>41953</c:v>
                </c:pt>
                <c:pt idx="51">
                  <c:v>41954</c:v>
                </c:pt>
              </c:numCache>
            </c:numRef>
          </c:xVal>
          <c:yVal>
            <c:numRef>
              <c:f>Visibility_summary!$AH$78:$AH$129</c:f>
              <c:numCache>
                <c:formatCode>0.0000_ </c:formatCode>
                <c:ptCount val="52"/>
                <c:pt idx="0">
                  <c:v>403.44271742136743</c:v>
                </c:pt>
                <c:pt idx="1">
                  <c:v>403.56221030805125</c:v>
                </c:pt>
                <c:pt idx="2">
                  <c:v>402.99461909630321</c:v>
                </c:pt>
                <c:pt idx="3">
                  <c:v>405.17536427828247</c:v>
                </c:pt>
                <c:pt idx="4">
                  <c:v>405.02599816992773</c:v>
                </c:pt>
                <c:pt idx="5">
                  <c:v>403.44271742136743</c:v>
                </c:pt>
                <c:pt idx="6">
                  <c:v>404.33891407149594</c:v>
                </c:pt>
                <c:pt idx="7">
                  <c:v>403.14398520465795</c:v>
                </c:pt>
                <c:pt idx="8">
                  <c:v>402.8751262096194</c:v>
                </c:pt>
                <c:pt idx="9">
                  <c:v>403.83106930308981</c:v>
                </c:pt>
                <c:pt idx="10">
                  <c:v>404.75713917488923</c:v>
                </c:pt>
                <c:pt idx="11">
                  <c:v>404.5181534015216</c:v>
                </c:pt>
                <c:pt idx="12">
                  <c:v>404.9363785049149</c:v>
                </c:pt>
                <c:pt idx="13">
                  <c:v>404.81688561823108</c:v>
                </c:pt>
                <c:pt idx="14">
                  <c:v>404.90650528324397</c:v>
                </c:pt>
                <c:pt idx="15">
                  <c:v>404.78701239656016</c:v>
                </c:pt>
                <c:pt idx="16">
                  <c:v>404.69739273154732</c:v>
                </c:pt>
                <c:pt idx="17">
                  <c:v>404.84675883990207</c:v>
                </c:pt>
                <c:pt idx="18">
                  <c:v>405.14549105661155</c:v>
                </c:pt>
                <c:pt idx="19">
                  <c:v>405.02599816992773</c:v>
                </c:pt>
                <c:pt idx="20">
                  <c:v>404.57789984486351</c:v>
                </c:pt>
                <c:pt idx="21">
                  <c:v>404.87663206157299</c:v>
                </c:pt>
                <c:pt idx="22">
                  <c:v>405.02599816992773</c:v>
                </c:pt>
                <c:pt idx="23">
                  <c:v>404.9363785049149</c:v>
                </c:pt>
                <c:pt idx="24">
                  <c:v>404.66751950987634</c:v>
                </c:pt>
                <c:pt idx="25">
                  <c:v>402.54652077123899</c:v>
                </c:pt>
                <c:pt idx="26">
                  <c:v>404.72726595321825</c:v>
                </c:pt>
                <c:pt idx="27">
                  <c:v>403.56221030805125</c:v>
                </c:pt>
                <c:pt idx="28">
                  <c:v>403.83106930308981</c:v>
                </c:pt>
                <c:pt idx="29">
                  <c:v>402.9348726529613</c:v>
                </c:pt>
                <c:pt idx="30">
                  <c:v>403.59208352972217</c:v>
                </c:pt>
                <c:pt idx="31">
                  <c:v>403.53233708638027</c:v>
                </c:pt>
                <c:pt idx="32">
                  <c:v>401.88930989447812</c:v>
                </c:pt>
                <c:pt idx="33">
                  <c:v>402.24778855452951</c:v>
                </c:pt>
                <c:pt idx="34">
                  <c:v>400.6047613626273</c:v>
                </c:pt>
                <c:pt idx="35">
                  <c:v>396.87060865375867</c:v>
                </c:pt>
                <c:pt idx="36">
                  <c:v>400.45539525427256</c:v>
                </c:pt>
                <c:pt idx="37">
                  <c:v>400.45539525427256</c:v>
                </c:pt>
                <c:pt idx="38">
                  <c:v>398.96173417072509</c:v>
                </c:pt>
                <c:pt idx="39">
                  <c:v>401.94905633781997</c:v>
                </c:pt>
                <c:pt idx="40">
                  <c:v>402.39715466288425</c:v>
                </c:pt>
                <c:pt idx="41">
                  <c:v>402.96474587463229</c:v>
                </c:pt>
                <c:pt idx="42">
                  <c:v>404.21942118481212</c:v>
                </c:pt>
                <c:pt idx="43">
                  <c:v>404.45840695817969</c:v>
                </c:pt>
                <c:pt idx="44">
                  <c:v>404.42853373650877</c:v>
                </c:pt>
                <c:pt idx="45">
                  <c:v>404.21942118481212</c:v>
                </c:pt>
                <c:pt idx="46">
                  <c:v>403.47259064303842</c:v>
                </c:pt>
                <c:pt idx="47">
                  <c:v>403.71157641640599</c:v>
                </c:pt>
                <c:pt idx="48">
                  <c:v>402.15816888951662</c:v>
                </c:pt>
                <c:pt idx="49">
                  <c:v>398.06553752059659</c:v>
                </c:pt>
                <c:pt idx="50">
                  <c:v>403.56221030805125</c:v>
                </c:pt>
                <c:pt idx="51">
                  <c:v>401.50095801275575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466-4B8B-A966-F5C2EF27FEE6}"/>
            </c:ext>
          </c:extLst>
        </c:ser>
        <c:ser>
          <c:idx val="3"/>
          <c:order val="3"/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Visibility_summary!$W$28:$W$29</c:f>
              <c:numCache>
                <c:formatCode>m/d/yyyy</c:formatCode>
                <c:ptCount val="2"/>
                <c:pt idx="0">
                  <c:v>41800</c:v>
                </c:pt>
                <c:pt idx="1">
                  <c:v>42250</c:v>
                </c:pt>
              </c:numCache>
            </c:numRef>
          </c:xVal>
          <c:yVal>
            <c:numRef>
              <c:f>Visibility_summary!$X$28:$X$29</c:f>
              <c:numCache>
                <c:formatCode>0.00000_);[Red]\(0.00000\)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466-4B8B-A966-F5C2EF27F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43040"/>
        <c:axId val="131544960"/>
      </c:scatterChart>
      <c:valAx>
        <c:axId val="131543040"/>
        <c:scaling>
          <c:orientation val="minMax"/>
          <c:max val="42250"/>
          <c:min val="418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b="1" i="0" baseline="0">
                    <a:effectLst/>
                  </a:rPr>
                  <a:t>Observational Day</a:t>
                </a:r>
                <a:endParaRPr lang="ja-JP" altLang="ja-JP">
                  <a:effectLst/>
                </a:endParaRPr>
              </a:p>
            </c:rich>
          </c:tx>
          <c:layout/>
          <c:overlay val="0"/>
        </c:title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131544960"/>
        <c:crosses val="autoZero"/>
        <c:crossBetween val="midCat"/>
      </c:valAx>
      <c:valAx>
        <c:axId val="131544960"/>
        <c:scaling>
          <c:orientation val="minMax"/>
          <c:max val="408"/>
          <c:min val="39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altLang="ja-JP" sz="1400">
                    <a:latin typeface="Arial" panose="020B0604020202020204" pitchFamily="34" charset="0"/>
                    <a:cs typeface="Arial" panose="020B0604020202020204" pitchFamily="34" charset="0"/>
                  </a:rPr>
                  <a:t>xCO</a:t>
                </a:r>
                <a:r>
                  <a:rPr lang="en-US" altLang="ja-JP" sz="14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endParaRPr lang="ja-JP" altLang="en-US" sz="1400" baseline="-25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4964459408903852E-3"/>
              <c:y val="0.337352925548174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13154304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Visibility_summary!$AF$27:$AF$61</c:f>
              <c:numCache>
                <c:formatCode>0.00_ </c:formatCode>
                <c:ptCount val="35"/>
                <c:pt idx="0">
                  <c:v>1.75</c:v>
                </c:pt>
                <c:pt idx="1">
                  <c:v>5</c:v>
                </c:pt>
                <c:pt idx="2">
                  <c:v>5.25</c:v>
                </c:pt>
                <c:pt idx="3">
                  <c:v>5.25</c:v>
                </c:pt>
                <c:pt idx="4">
                  <c:v>5</c:v>
                </c:pt>
                <c:pt idx="5">
                  <c:v>0.7</c:v>
                </c:pt>
                <c:pt idx="6">
                  <c:v>3.45</c:v>
                </c:pt>
                <c:pt idx="7">
                  <c:v>3.25</c:v>
                </c:pt>
                <c:pt idx="8">
                  <c:v>1.2250000000000001</c:v>
                </c:pt>
                <c:pt idx="9">
                  <c:v>2.5750000000000002</c:v>
                </c:pt>
                <c:pt idx="10">
                  <c:v>5</c:v>
                </c:pt>
                <c:pt idx="11">
                  <c:v>1.575</c:v>
                </c:pt>
                <c:pt idx="12">
                  <c:v>3.5</c:v>
                </c:pt>
                <c:pt idx="13">
                  <c:v>2.125</c:v>
                </c:pt>
                <c:pt idx="14">
                  <c:v>0.3</c:v>
                </c:pt>
                <c:pt idx="15">
                  <c:v>1</c:v>
                </c:pt>
                <c:pt idx="16">
                  <c:v>2</c:v>
                </c:pt>
                <c:pt idx="17">
                  <c:v>0.85</c:v>
                </c:pt>
                <c:pt idx="18">
                  <c:v>0.5</c:v>
                </c:pt>
                <c:pt idx="19">
                  <c:v>3.05</c:v>
                </c:pt>
                <c:pt idx="20">
                  <c:v>6</c:v>
                </c:pt>
                <c:pt idx="21">
                  <c:v>6.25</c:v>
                </c:pt>
                <c:pt idx="22">
                  <c:v>6.5</c:v>
                </c:pt>
                <c:pt idx="23">
                  <c:v>6.25</c:v>
                </c:pt>
                <c:pt idx="24">
                  <c:v>6.25</c:v>
                </c:pt>
                <c:pt idx="25">
                  <c:v>4.75</c:v>
                </c:pt>
                <c:pt idx="26">
                  <c:v>6.75</c:v>
                </c:pt>
                <c:pt idx="27">
                  <c:v>5.5</c:v>
                </c:pt>
                <c:pt idx="28">
                  <c:v>6.5</c:v>
                </c:pt>
                <c:pt idx="29">
                  <c:v>6.25</c:v>
                </c:pt>
                <c:pt idx="30">
                  <c:v>7</c:v>
                </c:pt>
                <c:pt idx="31">
                  <c:v>7.5</c:v>
                </c:pt>
                <c:pt idx="32">
                  <c:v>6.5</c:v>
                </c:pt>
                <c:pt idx="33">
                  <c:v>7.5</c:v>
                </c:pt>
                <c:pt idx="34">
                  <c:v>7.25</c:v>
                </c:pt>
              </c:numCache>
            </c:numRef>
          </c:xVal>
          <c:yVal>
            <c:numRef>
              <c:f>Visibility_summary!$AG$27:$AG$61</c:f>
              <c:numCache>
                <c:formatCode>0.0000_ </c:formatCode>
                <c:ptCount val="35"/>
                <c:pt idx="0">
                  <c:v>4.478823042168699</c:v>
                </c:pt>
                <c:pt idx="1">
                  <c:v>6.5838724518325762</c:v>
                </c:pt>
                <c:pt idx="2">
                  <c:v>5.9781655363971709</c:v>
                </c:pt>
                <c:pt idx="3">
                  <c:v>6.2843883614435185</c:v>
                </c:pt>
                <c:pt idx="4">
                  <c:v>7.4189390919297011</c:v>
                </c:pt>
                <c:pt idx="5">
                  <c:v>8.8565935661299022</c:v>
                </c:pt>
                <c:pt idx="6">
                  <c:v>8.0867432615421535</c:v>
                </c:pt>
                <c:pt idx="7">
                  <c:v>9.3740302107747198</c:v>
                </c:pt>
                <c:pt idx="8">
                  <c:v>9.1117255994377047</c:v>
                </c:pt>
                <c:pt idx="9">
                  <c:v>7.4940063156550991</c:v>
                </c:pt>
                <c:pt idx="10">
                  <c:v>5.5298300791416182</c:v>
                </c:pt>
                <c:pt idx="11">
                  <c:v>8.4799847118301841</c:v>
                </c:pt>
                <c:pt idx="12">
                  <c:v>10.220407303506136</c:v>
                </c:pt>
                <c:pt idx="13">
                  <c:v>6.2127316222374134</c:v>
                </c:pt>
                <c:pt idx="14">
                  <c:v>7.8598061587557027</c:v>
                </c:pt>
                <c:pt idx="15">
                  <c:v>4.502042835229588</c:v>
                </c:pt>
                <c:pt idx="16">
                  <c:v>8.9998102312904393</c:v>
                </c:pt>
                <c:pt idx="17">
                  <c:v>7.1288446213674774</c:v>
                </c:pt>
                <c:pt idx="18">
                  <c:v>8.5380681138284444</c:v>
                </c:pt>
                <c:pt idx="19">
                  <c:v>4.7540448835848679</c:v>
                </c:pt>
                <c:pt idx="20">
                  <c:v>0.79362964048488038</c:v>
                </c:pt>
                <c:pt idx="21">
                  <c:v>2.2120932943486764</c:v>
                </c:pt>
                <c:pt idx="22">
                  <c:v>1.4130717225803551</c:v>
                </c:pt>
                <c:pt idx="23">
                  <c:v>1.1334591449933669</c:v>
                </c:pt>
                <c:pt idx="24">
                  <c:v>0.42654434703865718</c:v>
                </c:pt>
                <c:pt idx="25">
                  <c:v>1.7452520346794245</c:v>
                </c:pt>
                <c:pt idx="26">
                  <c:v>0.18698625037740157</c:v>
                </c:pt>
                <c:pt idx="27">
                  <c:v>-0.65852802502428176</c:v>
                </c:pt>
                <c:pt idx="28">
                  <c:v>0.56215252763030321</c:v>
                </c:pt>
                <c:pt idx="29">
                  <c:v>0.605485934103001</c:v>
                </c:pt>
                <c:pt idx="30">
                  <c:v>0.63150425839472746</c:v>
                </c:pt>
                <c:pt idx="31">
                  <c:v>-0.14922668647483306</c:v>
                </c:pt>
                <c:pt idx="32">
                  <c:v>-0.32859330740109272</c:v>
                </c:pt>
                <c:pt idx="33">
                  <c:v>1.5333512515710481</c:v>
                </c:pt>
                <c:pt idx="34">
                  <c:v>1.876548897167936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9-4C8B-AECF-5B37F1E01544}"/>
            </c:ext>
          </c:extLst>
        </c:ser>
        <c:ser>
          <c:idx val="1"/>
          <c:order val="1"/>
          <c:spPr>
            <a:ln w="412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Visibility_summary!$AK$40:$AK$41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xVal>
          <c:yVal>
            <c:numRef>
              <c:f>Visibility_summary!$AL$40:$AL$41</c:f>
              <c:numCache>
                <c:formatCode>General</c:formatCode>
                <c:ptCount val="2"/>
                <c:pt idx="0">
                  <c:v>9.6352974912837457</c:v>
                </c:pt>
                <c:pt idx="1">
                  <c:v>7.5866556580033162E-2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9-4C8B-AECF-5B37F1E01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66592"/>
        <c:axId val="131572864"/>
      </c:scatterChart>
      <c:valAx>
        <c:axId val="131566592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800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Visibility (km)</a:t>
                </a:r>
                <a:endParaRPr lang="ja-JP" altLang="en-US" sz="1800" b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_ 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31572864"/>
        <c:crosses val="autoZero"/>
        <c:crossBetween val="midCat"/>
        <c:minorUnit val="0.5"/>
      </c:valAx>
      <c:valAx>
        <c:axId val="13157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i="1">
                    <a:solidFill>
                      <a:schemeClr val="tx1"/>
                    </a:solidFill>
                    <a:latin typeface="Symbol" panose="05050102010706020507" pitchFamily="18" charset="2"/>
                    <a:cs typeface="Times New Roman" panose="02020603050405020304" pitchFamily="18" charset="0"/>
                  </a:rPr>
                  <a:t>D</a:t>
                </a:r>
                <a:r>
                  <a:rPr lang="en-US" altLang="ja-JP" sz="1800" i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  <a:r>
                  <a:rPr lang="en-US" altLang="ja-JP" sz="18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</a:t>
                </a:r>
                <a:r>
                  <a:rPr lang="en-US" altLang="ja-JP" sz="1800" baseline="-250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sz="18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(ppm)</a:t>
                </a:r>
                <a:endParaRPr lang="ja-JP" altLang="en-US" sz="1800" baseline="-250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9.1972419325454333E-3"/>
              <c:y val="0.262039572094012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31566592"/>
        <c:crosses val="autoZero"/>
        <c:crossBetween val="midCat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47</xdr:row>
      <xdr:rowOff>228600</xdr:rowOff>
    </xdr:from>
    <xdr:to>
      <xdr:col>25</xdr:col>
      <xdr:colOff>19050</xdr:colOff>
      <xdr:row>65</xdr:row>
      <xdr:rowOff>219075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171449</xdr:rowOff>
    </xdr:from>
    <xdr:to>
      <xdr:col>28</xdr:col>
      <xdr:colOff>9524</xdr:colOff>
      <xdr:row>23</xdr:row>
      <xdr:rowOff>9524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</xdr:colOff>
      <xdr:row>13</xdr:row>
      <xdr:rowOff>228600</xdr:rowOff>
    </xdr:from>
    <xdr:to>
      <xdr:col>44</xdr:col>
      <xdr:colOff>666750</xdr:colOff>
      <xdr:row>31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C699"/>
  <sheetViews>
    <sheetView tabSelected="1" topLeftCell="L1" workbookViewId="0">
      <selection activeCell="N90" sqref="N90"/>
    </sheetView>
  </sheetViews>
  <sheetFormatPr defaultRowHeight="18.75" x14ac:dyDescent="0.4"/>
  <cols>
    <col min="2" max="2" width="11.375" bestFit="1" customWidth="1"/>
    <col min="9" max="10" width="11.375" bestFit="1" customWidth="1"/>
    <col min="12" max="12" width="9.5" bestFit="1" customWidth="1"/>
    <col min="13" max="13" width="10.25" bestFit="1" customWidth="1"/>
    <col min="14" max="14" width="9.5" bestFit="1" customWidth="1"/>
    <col min="23" max="23" width="11.625" bestFit="1" customWidth="1"/>
    <col min="24" max="24" width="10.875" bestFit="1" customWidth="1"/>
    <col min="29" max="29" width="11.375" bestFit="1" customWidth="1"/>
    <col min="34" max="34" width="9.5" bestFit="1" customWidth="1"/>
    <col min="35" max="35" width="14.125" bestFit="1" customWidth="1"/>
    <col min="38" max="38" width="9.5" bestFit="1" customWidth="1"/>
    <col min="48" max="48" width="11.375" bestFit="1" customWidth="1"/>
    <col min="50" max="51" width="9.5" bestFit="1" customWidth="1"/>
    <col min="52" max="52" width="10.25" bestFit="1" customWidth="1"/>
  </cols>
  <sheetData>
    <row r="3" spans="2:4" x14ac:dyDescent="0.4">
      <c r="B3" s="1">
        <v>41822</v>
      </c>
      <c r="D3">
        <v>3775</v>
      </c>
    </row>
    <row r="4" spans="2:4" x14ac:dyDescent="0.4">
      <c r="B4" s="1">
        <f>B3+1</f>
        <v>41823</v>
      </c>
      <c r="D4">
        <v>5500</v>
      </c>
    </row>
    <row r="5" spans="2:4" x14ac:dyDescent="0.4">
      <c r="B5" s="1">
        <f t="shared" ref="B5:B68" si="0">B4+1</f>
        <v>41824</v>
      </c>
      <c r="D5">
        <v>6000</v>
      </c>
    </row>
    <row r="6" spans="2:4" x14ac:dyDescent="0.4">
      <c r="B6" s="1">
        <f t="shared" si="0"/>
        <v>41825</v>
      </c>
      <c r="D6">
        <v>6500</v>
      </c>
    </row>
    <row r="7" spans="2:4" x14ac:dyDescent="0.4">
      <c r="B7" s="1">
        <f t="shared" si="0"/>
        <v>41826</v>
      </c>
      <c r="D7">
        <v>5500</v>
      </c>
    </row>
    <row r="8" spans="2:4" x14ac:dyDescent="0.4">
      <c r="B8" s="1">
        <f t="shared" si="0"/>
        <v>41827</v>
      </c>
      <c r="D8">
        <v>4000</v>
      </c>
    </row>
    <row r="9" spans="2:4" x14ac:dyDescent="0.4">
      <c r="B9" s="1">
        <f t="shared" si="0"/>
        <v>41828</v>
      </c>
      <c r="C9">
        <v>396.2919577145795</v>
      </c>
      <c r="D9">
        <v>6250</v>
      </c>
    </row>
    <row r="10" spans="2:4" x14ac:dyDescent="0.4">
      <c r="B10" s="1">
        <f t="shared" si="0"/>
        <v>41829</v>
      </c>
      <c r="C10">
        <v>396.84798217259282</v>
      </c>
      <c r="D10">
        <v>5500</v>
      </c>
    </row>
    <row r="11" spans="2:4" x14ac:dyDescent="0.4">
      <c r="B11" s="1">
        <f t="shared" si="0"/>
        <v>41830</v>
      </c>
      <c r="D11">
        <v>7250</v>
      </c>
    </row>
    <row r="12" spans="2:4" x14ac:dyDescent="0.4">
      <c r="B12" s="1">
        <f t="shared" si="0"/>
        <v>41831</v>
      </c>
      <c r="C12">
        <v>398.43215658552583</v>
      </c>
      <c r="D12">
        <v>6250</v>
      </c>
    </row>
    <row r="13" spans="2:4" x14ac:dyDescent="0.4">
      <c r="B13" s="1">
        <f t="shared" si="0"/>
        <v>41832</v>
      </c>
      <c r="C13">
        <v>399.52619833665369</v>
      </c>
      <c r="D13">
        <v>5750</v>
      </c>
    </row>
    <row r="14" spans="2:4" x14ac:dyDescent="0.4">
      <c r="B14" s="1">
        <f t="shared" si="0"/>
        <v>41833</v>
      </c>
      <c r="C14">
        <v>400.78467821285142</v>
      </c>
      <c r="D14">
        <v>5500</v>
      </c>
    </row>
    <row r="15" spans="2:4" x14ac:dyDescent="0.4">
      <c r="B15" s="1">
        <f t="shared" si="0"/>
        <v>41834</v>
      </c>
      <c r="D15">
        <v>6500</v>
      </c>
    </row>
    <row r="16" spans="2:4" x14ac:dyDescent="0.4">
      <c r="B16" s="1">
        <f t="shared" si="0"/>
        <v>41835</v>
      </c>
      <c r="C16">
        <v>401.24623987475326</v>
      </c>
      <c r="D16">
        <v>5000</v>
      </c>
    </row>
    <row r="17" spans="2:55" x14ac:dyDescent="0.4">
      <c r="B17" s="1">
        <f t="shared" si="0"/>
        <v>41836</v>
      </c>
      <c r="C17">
        <v>401.74851373579423</v>
      </c>
      <c r="D17">
        <v>6000</v>
      </c>
    </row>
    <row r="18" spans="2:55" x14ac:dyDescent="0.4">
      <c r="B18" s="1">
        <f t="shared" si="0"/>
        <v>41837</v>
      </c>
      <c r="C18">
        <v>401.19402514166262</v>
      </c>
      <c r="D18">
        <v>7250</v>
      </c>
    </row>
    <row r="19" spans="2:55" x14ac:dyDescent="0.4">
      <c r="B19" s="1">
        <f t="shared" si="0"/>
        <v>41838</v>
      </c>
      <c r="C19">
        <v>401.77957230496793</v>
      </c>
      <c r="D19">
        <v>3600</v>
      </c>
      <c r="AZ19" s="4" t="s">
        <v>38</v>
      </c>
      <c r="BA19" s="34">
        <f>AVERAGE(BA26:BA95)</f>
        <v>8.0973362122410819</v>
      </c>
    </row>
    <row r="20" spans="2:55" x14ac:dyDescent="0.4">
      <c r="B20" s="1">
        <f t="shared" si="0"/>
        <v>41839</v>
      </c>
      <c r="C20">
        <v>402.18178922037345</v>
      </c>
      <c r="D20">
        <v>6500</v>
      </c>
      <c r="AC20" s="2">
        <v>41871</v>
      </c>
      <c r="AD20" s="3">
        <f>AC20*AD$23+AD$24</f>
        <v>405.5</v>
      </c>
      <c r="AZ20" s="4" t="s">
        <v>50</v>
      </c>
      <c r="BA20">
        <f>_xlfn.STDEV.P(BA26:BA95)</f>
        <v>1.906683922169053</v>
      </c>
    </row>
    <row r="21" spans="2:55" x14ac:dyDescent="0.4">
      <c r="B21" s="1">
        <f t="shared" si="0"/>
        <v>41840</v>
      </c>
      <c r="C21">
        <v>400.03188024826579</v>
      </c>
      <c r="D21">
        <v>3250</v>
      </c>
      <c r="AC21" s="2">
        <v>41900</v>
      </c>
      <c r="AD21" s="3">
        <f>AC21*AD$23+AD$24</f>
        <v>391</v>
      </c>
    </row>
    <row r="22" spans="2:55" x14ac:dyDescent="0.4">
      <c r="B22" s="1">
        <f t="shared" si="0"/>
        <v>41841</v>
      </c>
      <c r="C22">
        <v>398.89381565019767</v>
      </c>
      <c r="D22">
        <v>3000</v>
      </c>
      <c r="AZ22" s="6"/>
      <c r="BA22" s="6"/>
      <c r="BB22" s="6"/>
      <c r="BC22" s="6"/>
    </row>
    <row r="23" spans="2:55" x14ac:dyDescent="0.4">
      <c r="B23" s="1">
        <f t="shared" si="0"/>
        <v>41842</v>
      </c>
      <c r="C23">
        <v>398.29767501630482</v>
      </c>
      <c r="D23">
        <v>6500</v>
      </c>
      <c r="AC23" s="4" t="s">
        <v>1</v>
      </c>
      <c r="AD23" s="5">
        <v>-0.5</v>
      </c>
      <c r="AZ23" s="6"/>
      <c r="BA23" s="6"/>
      <c r="BB23" s="6"/>
      <c r="BC23" s="6"/>
    </row>
    <row r="24" spans="2:55" x14ac:dyDescent="0.4">
      <c r="B24" s="1">
        <f t="shared" si="0"/>
        <v>41843</v>
      </c>
      <c r="C24">
        <v>400.409630729816</v>
      </c>
      <c r="D24">
        <v>6500</v>
      </c>
      <c r="AC24" s="4" t="s">
        <v>2</v>
      </c>
      <c r="AD24" s="6">
        <v>21341</v>
      </c>
      <c r="AI24" s="7">
        <f>SUM(AI27:AI61)</f>
        <v>160.4691211185889</v>
      </c>
      <c r="AZ24" s="6"/>
      <c r="BA24" s="6"/>
      <c r="BB24" s="6"/>
      <c r="BC24" s="6"/>
    </row>
    <row r="25" spans="2:55" x14ac:dyDescent="0.4">
      <c r="B25" s="1">
        <f t="shared" si="0"/>
        <v>41844</v>
      </c>
      <c r="C25">
        <v>401.22434314493768</v>
      </c>
      <c r="D25">
        <v>6500</v>
      </c>
      <c r="K25" s="1">
        <v>42156</v>
      </c>
      <c r="L25" s="4" t="s">
        <v>3</v>
      </c>
      <c r="M25" s="1">
        <v>42185</v>
      </c>
      <c r="W25" s="2">
        <v>41800</v>
      </c>
      <c r="X25">
        <f>M26</f>
        <v>395.89854544705014</v>
      </c>
      <c r="AF25" t="s">
        <v>46</v>
      </c>
      <c r="AZ25" s="6" t="s">
        <v>49</v>
      </c>
      <c r="BA25" s="39" t="s">
        <v>7</v>
      </c>
      <c r="BB25" s="6"/>
      <c r="BC25" s="6"/>
    </row>
    <row r="26" spans="2:55" x14ac:dyDescent="0.4">
      <c r="B26" s="1">
        <f t="shared" si="0"/>
        <v>41845</v>
      </c>
      <c r="C26">
        <v>398.80662052622245</v>
      </c>
      <c r="D26">
        <v>6500</v>
      </c>
      <c r="M26">
        <f>AVERAGE(C337:C366)</f>
        <v>395.89854544705014</v>
      </c>
      <c r="O26">
        <f>SUM(O52:O85)</f>
        <v>176.30491942611602</v>
      </c>
      <c r="W26" s="2">
        <v>42250</v>
      </c>
      <c r="X26">
        <f>M26</f>
        <v>395.89854544705014</v>
      </c>
      <c r="AA26">
        <f>SUM(AA27:AA61)</f>
        <v>35</v>
      </c>
      <c r="AB26" s="8"/>
      <c r="AC26" s="9" t="s">
        <v>4</v>
      </c>
      <c r="AD26" s="9" t="s">
        <v>5</v>
      </c>
      <c r="AE26" s="9" t="s">
        <v>6</v>
      </c>
      <c r="AF26" s="9" t="s">
        <v>6</v>
      </c>
      <c r="AG26" s="9" t="s">
        <v>7</v>
      </c>
      <c r="AH26" s="9" t="s">
        <v>8</v>
      </c>
      <c r="AI26" s="9" t="s">
        <v>9</v>
      </c>
      <c r="AV26" s="2">
        <f t="shared" ref="AV26:AV43" si="1">B66</f>
        <v>41885</v>
      </c>
      <c r="AW26">
        <f t="shared" ref="AW26:AW43" si="2">C66</f>
        <v>400.39443569900033</v>
      </c>
      <c r="AY26">
        <f t="shared" ref="AY26:AY33" si="3">AW26</f>
        <v>400.39443569900033</v>
      </c>
      <c r="AZ26" s="34">
        <f t="shared" ref="AZ26:AZ88" si="4">AV26*X$32+X$31</f>
        <v>394.63112724734668</v>
      </c>
      <c r="BA26" s="34">
        <f t="shared" ref="BA26:BA88" si="5">AY26-AZ26</f>
        <v>5.7633084516536428</v>
      </c>
      <c r="BB26" s="6"/>
      <c r="BC26" s="40">
        <f>SUM(BA26:BA95)</f>
        <v>566.81353485687578</v>
      </c>
    </row>
    <row r="27" spans="2:55" x14ac:dyDescent="0.4">
      <c r="B27" s="1">
        <f t="shared" si="0"/>
        <v>41846</v>
      </c>
      <c r="C27">
        <v>399.13489685449872</v>
      </c>
      <c r="D27">
        <v>3500</v>
      </c>
      <c r="AA27">
        <v>1</v>
      </c>
      <c r="AB27" s="8"/>
      <c r="AC27" s="10">
        <v>41890</v>
      </c>
      <c r="AD27" s="11">
        <f>IF(((AC27*AD$23+AD$24)&lt;(AC27*X$32+X$31)),AC27*X$32+X$31,AC27*AD$23+AD$24)</f>
        <v>396</v>
      </c>
      <c r="AE27" s="12">
        <f t="shared" ref="AE27:AE61" si="6">L51</f>
        <v>1750</v>
      </c>
      <c r="AF27" s="21">
        <f>AE27/1000</f>
        <v>1.75</v>
      </c>
      <c r="AG27" s="13">
        <f>$K51-AD27</f>
        <v>4.478823042168699</v>
      </c>
      <c r="AH27" s="13">
        <f>AF27*AL$61+AL$60+AD27</f>
        <v>403.54417197431729</v>
      </c>
      <c r="AI27" s="14">
        <f t="shared" ref="AI27:AI61" si="7">(K51-AH27)^2</f>
        <v>9.3963640758245308</v>
      </c>
      <c r="AV27" s="2">
        <f t="shared" si="1"/>
        <v>41886</v>
      </c>
      <c r="AW27">
        <f t="shared" si="2"/>
        <v>401.0146153872243</v>
      </c>
      <c r="AY27">
        <f t="shared" si="3"/>
        <v>401.0146153872243</v>
      </c>
      <c r="AZ27" s="34">
        <f t="shared" si="4"/>
        <v>394.63648238189387</v>
      </c>
      <c r="BA27" s="34">
        <f t="shared" si="5"/>
        <v>6.3781330053304259</v>
      </c>
      <c r="BB27" s="6"/>
      <c r="BC27" s="6"/>
    </row>
    <row r="28" spans="2:55" x14ac:dyDescent="0.4">
      <c r="B28" s="1">
        <f t="shared" si="0"/>
        <v>41847</v>
      </c>
      <c r="C28">
        <v>400.2611431129925</v>
      </c>
      <c r="D28">
        <v>5500</v>
      </c>
      <c r="W28" s="2">
        <v>41800</v>
      </c>
      <c r="X28" s="35" t="e">
        <f>W28*#REF!+#REF!</f>
        <v>#REF!</v>
      </c>
      <c r="AA28">
        <v>1</v>
      </c>
      <c r="AB28" s="8"/>
      <c r="AC28" s="10">
        <v>41891</v>
      </c>
      <c r="AD28" s="11">
        <f t="shared" ref="AD28:AD61" si="8">IF(((AC28*AD$23+AD$24)&lt;(AC28*X$32+X$31)),AC28*X$32+X$31,AC28*AD$23+AD$24)</f>
        <v>395.5</v>
      </c>
      <c r="AE28" s="12">
        <f t="shared" si="6"/>
        <v>5000</v>
      </c>
      <c r="AF28" s="21">
        <f t="shared" ref="AF28:AF61" si="9">AE28/1000</f>
        <v>5</v>
      </c>
      <c r="AG28" s="13">
        <f t="shared" ref="AG28:AG61" si="10">$K52-AD28</f>
        <v>6.5838724518325762</v>
      </c>
      <c r="AH28" s="13">
        <f t="shared" ref="AH28:AH61" si="11">AF28*AL$61+AL$60+AD28</f>
        <v>399.16065315709392</v>
      </c>
      <c r="AI28" s="14">
        <f t="shared" si="7"/>
        <v>8.5452110451323762</v>
      </c>
      <c r="AV28" s="2">
        <f t="shared" si="1"/>
        <v>41887</v>
      </c>
      <c r="AW28">
        <f t="shared" si="2"/>
        <v>401.79478056369635</v>
      </c>
      <c r="AY28">
        <f t="shared" si="3"/>
        <v>401.79478056369635</v>
      </c>
      <c r="AZ28" s="34">
        <f t="shared" si="4"/>
        <v>394.641837516441</v>
      </c>
      <c r="BA28" s="34">
        <f t="shared" si="5"/>
        <v>7.1529430472553486</v>
      </c>
    </row>
    <row r="29" spans="2:55" x14ac:dyDescent="0.4">
      <c r="B29" s="1">
        <f t="shared" si="0"/>
        <v>41848</v>
      </c>
      <c r="C29">
        <v>400.24119691054733</v>
      </c>
      <c r="D29">
        <v>3125</v>
      </c>
      <c r="W29" s="2">
        <v>42250</v>
      </c>
      <c r="X29" s="35" t="e">
        <f>W29*#REF!+#REF!</f>
        <v>#REF!</v>
      </c>
      <c r="AA29">
        <v>1</v>
      </c>
      <c r="AB29" s="8"/>
      <c r="AC29" s="10">
        <v>41892</v>
      </c>
      <c r="AD29" s="11">
        <f t="shared" si="8"/>
        <v>395</v>
      </c>
      <c r="AE29" s="12">
        <f t="shared" si="6"/>
        <v>5250</v>
      </c>
      <c r="AF29" s="21">
        <f t="shared" si="9"/>
        <v>5.25</v>
      </c>
      <c r="AG29" s="13">
        <f t="shared" si="10"/>
        <v>5.9781655363971709</v>
      </c>
      <c r="AH29" s="13">
        <f t="shared" si="11"/>
        <v>398.36192094038444</v>
      </c>
      <c r="AI29" s="14">
        <f t="shared" si="7"/>
        <v>6.8447357861658356</v>
      </c>
      <c r="AV29" s="2">
        <f t="shared" si="1"/>
        <v>41888</v>
      </c>
      <c r="AW29">
        <f t="shared" si="2"/>
        <v>401.5517320711416</v>
      </c>
      <c r="AY29">
        <f t="shared" si="3"/>
        <v>401.5517320711416</v>
      </c>
      <c r="AZ29" s="34">
        <f t="shared" si="4"/>
        <v>394.64719265098819</v>
      </c>
      <c r="BA29" s="34">
        <f t="shared" si="5"/>
        <v>6.9045394201534123</v>
      </c>
    </row>
    <row r="30" spans="2:55" x14ac:dyDescent="0.4">
      <c r="B30" s="1">
        <f t="shared" si="0"/>
        <v>41849</v>
      </c>
      <c r="C30">
        <v>398.79613260735255</v>
      </c>
      <c r="D30">
        <v>7500</v>
      </c>
      <c r="J30" s="15">
        <v>41875</v>
      </c>
      <c r="K30">
        <v>404.10600868385819</v>
      </c>
      <c r="L30" s="16">
        <f t="shared" ref="L30:L39" si="12">J30*$AD$23+$AD$24</f>
        <v>403.5</v>
      </c>
      <c r="AA30">
        <v>1</v>
      </c>
      <c r="AB30" s="8"/>
      <c r="AC30" s="10">
        <v>41893</v>
      </c>
      <c r="AD30" s="11">
        <f t="shared" si="8"/>
        <v>394.67396832372407</v>
      </c>
      <c r="AE30" s="12">
        <f t="shared" si="6"/>
        <v>5250</v>
      </c>
      <c r="AF30" s="21">
        <f t="shared" si="9"/>
        <v>5.25</v>
      </c>
      <c r="AG30" s="13">
        <f t="shared" si="10"/>
        <v>6.2843883614435185</v>
      </c>
      <c r="AH30" s="13">
        <f t="shared" si="11"/>
        <v>398.0358892641085</v>
      </c>
      <c r="AI30" s="14">
        <f t="shared" si="7"/>
        <v>8.5408158271517216</v>
      </c>
      <c r="AV30" s="2">
        <f t="shared" si="1"/>
        <v>41889</v>
      </c>
      <c r="AW30">
        <f t="shared" si="2"/>
        <v>404.28637126282905</v>
      </c>
      <c r="AY30">
        <f t="shared" si="3"/>
        <v>404.28637126282905</v>
      </c>
      <c r="AZ30" s="34">
        <f t="shared" si="4"/>
        <v>394.65254778553538</v>
      </c>
      <c r="BA30" s="34">
        <f t="shared" si="5"/>
        <v>9.6338234772936744</v>
      </c>
    </row>
    <row r="31" spans="2:55" x14ac:dyDescent="0.4">
      <c r="B31" s="1">
        <f t="shared" si="0"/>
        <v>41850</v>
      </c>
      <c r="C31">
        <v>398.45272825027939</v>
      </c>
      <c r="D31">
        <v>4500</v>
      </c>
      <c r="J31" s="15">
        <v>41876</v>
      </c>
      <c r="L31" s="16">
        <f t="shared" si="12"/>
        <v>403</v>
      </c>
      <c r="W31" s="5" t="s">
        <v>36</v>
      </c>
      <c r="X31" s="5">
        <v>170.3313167389372</v>
      </c>
      <c r="AA31">
        <v>1</v>
      </c>
      <c r="AB31" s="8"/>
      <c r="AC31" s="10">
        <v>41894</v>
      </c>
      <c r="AD31" s="11">
        <f t="shared" si="8"/>
        <v>394.67932345827126</v>
      </c>
      <c r="AE31" s="12">
        <f t="shared" si="6"/>
        <v>5000</v>
      </c>
      <c r="AF31" s="21">
        <f t="shared" si="9"/>
        <v>5</v>
      </c>
      <c r="AG31" s="13">
        <f t="shared" si="10"/>
        <v>7.4189390919297011</v>
      </c>
      <c r="AH31" s="13">
        <f t="shared" si="11"/>
        <v>398.33997661536517</v>
      </c>
      <c r="AI31" s="14">
        <f t="shared" si="7"/>
        <v>14.124713167984474</v>
      </c>
      <c r="AV31" s="2">
        <f t="shared" si="1"/>
        <v>41890</v>
      </c>
      <c r="AW31">
        <f t="shared" si="2"/>
        <v>400.4788230421687</v>
      </c>
      <c r="AX31" s="36">
        <f t="shared" ref="AX31:AX62" si="13">AH65</f>
        <v>403.54417197431729</v>
      </c>
      <c r="AY31">
        <f t="shared" si="3"/>
        <v>400.4788230421687</v>
      </c>
      <c r="AZ31" s="34">
        <f t="shared" si="4"/>
        <v>394.65790292008251</v>
      </c>
      <c r="BA31" s="34">
        <f t="shared" si="5"/>
        <v>5.8209201220861928</v>
      </c>
    </row>
    <row r="32" spans="2:55" x14ac:dyDescent="0.4">
      <c r="B32" s="1">
        <f t="shared" si="0"/>
        <v>41851</v>
      </c>
      <c r="C32">
        <v>397.52484283591042</v>
      </c>
      <c r="D32">
        <v>5250</v>
      </c>
      <c r="J32" s="15">
        <v>41877</v>
      </c>
      <c r="L32" s="16">
        <f t="shared" si="12"/>
        <v>402.5</v>
      </c>
      <c r="W32" s="5" t="s">
        <v>37</v>
      </c>
      <c r="X32" s="5">
        <v>5.3551345471746321E-3</v>
      </c>
      <c r="AA32">
        <v>1</v>
      </c>
      <c r="AB32" s="8"/>
      <c r="AC32" s="10">
        <v>41895</v>
      </c>
      <c r="AD32" s="11">
        <f t="shared" si="8"/>
        <v>394.68467859281839</v>
      </c>
      <c r="AE32" s="12">
        <f t="shared" si="6"/>
        <v>700</v>
      </c>
      <c r="AF32" s="21">
        <f t="shared" si="9"/>
        <v>0.7</v>
      </c>
      <c r="AG32" s="13">
        <f t="shared" si="10"/>
        <v>8.8565935661299022</v>
      </c>
      <c r="AH32" s="13">
        <f t="shared" si="11"/>
        <v>403.48352587731557</v>
      </c>
      <c r="AI32" s="14">
        <f t="shared" si="7"/>
        <v>3.3346330424050686E-3</v>
      </c>
      <c r="AV32" s="2">
        <f t="shared" si="1"/>
        <v>41891</v>
      </c>
      <c r="AW32">
        <f t="shared" si="2"/>
        <v>402.08387245183258</v>
      </c>
      <c r="AX32" s="36">
        <f t="shared" si="13"/>
        <v>399.55919860414406</v>
      </c>
      <c r="AY32">
        <f t="shared" si="3"/>
        <v>402.08387245183258</v>
      </c>
      <c r="AZ32" s="34">
        <f t="shared" si="4"/>
        <v>394.66325805462975</v>
      </c>
      <c r="BA32" s="34">
        <f t="shared" si="5"/>
        <v>7.4206143972028258</v>
      </c>
    </row>
    <row r="33" spans="2:55" x14ac:dyDescent="0.4">
      <c r="B33" s="1">
        <f t="shared" si="0"/>
        <v>41852</v>
      </c>
      <c r="C33">
        <v>397.18844987642859</v>
      </c>
      <c r="D33">
        <v>6500</v>
      </c>
      <c r="J33" s="15">
        <v>41878</v>
      </c>
      <c r="K33">
        <v>402.1109819405828</v>
      </c>
      <c r="L33" s="16">
        <f t="shared" si="12"/>
        <v>402</v>
      </c>
      <c r="AA33">
        <v>1</v>
      </c>
      <c r="AB33" s="8"/>
      <c r="AC33" s="10">
        <v>41896</v>
      </c>
      <c r="AD33" s="11">
        <f t="shared" si="8"/>
        <v>394.69003372736563</v>
      </c>
      <c r="AE33" s="12">
        <f t="shared" si="6"/>
        <v>3450</v>
      </c>
      <c r="AF33" s="21">
        <f t="shared" si="9"/>
        <v>3.45</v>
      </c>
      <c r="AG33" s="13">
        <f t="shared" si="10"/>
        <v>8.0867432615421535</v>
      </c>
      <c r="AH33" s="13">
        <f t="shared" si="11"/>
        <v>400.2028266280584</v>
      </c>
      <c r="AI33" s="14">
        <f t="shared" si="7"/>
        <v>6.6252204601166564</v>
      </c>
      <c r="AV33" s="2">
        <f t="shared" si="1"/>
        <v>41892</v>
      </c>
      <c r="AW33">
        <f t="shared" si="2"/>
        <v>400.97816553639717</v>
      </c>
      <c r="AX33" s="36">
        <f t="shared" si="13"/>
        <v>399.26046638743458</v>
      </c>
      <c r="AY33">
        <f t="shared" si="3"/>
        <v>400.97816553639717</v>
      </c>
      <c r="AZ33" s="34">
        <f t="shared" si="4"/>
        <v>394.66861318917688</v>
      </c>
      <c r="BA33" s="34">
        <f t="shared" si="5"/>
        <v>6.3095523472202899</v>
      </c>
      <c r="BC33" s="34">
        <f>AVERAGE(BA33:BA43)</f>
        <v>6.9997440828753437</v>
      </c>
    </row>
    <row r="34" spans="2:55" x14ac:dyDescent="0.4">
      <c r="B34" s="1">
        <f t="shared" si="0"/>
        <v>41853</v>
      </c>
      <c r="C34">
        <v>398.01090977546551</v>
      </c>
      <c r="D34">
        <v>5500</v>
      </c>
      <c r="J34" s="15">
        <v>41879</v>
      </c>
      <c r="L34" s="16">
        <f t="shared" si="12"/>
        <v>401.5</v>
      </c>
      <c r="AA34">
        <v>1</v>
      </c>
      <c r="AB34" s="8"/>
      <c r="AC34" s="10">
        <v>41897</v>
      </c>
      <c r="AD34" s="11">
        <f t="shared" si="8"/>
        <v>394.69538886191276</v>
      </c>
      <c r="AE34" s="12">
        <f t="shared" si="6"/>
        <v>3250</v>
      </c>
      <c r="AF34" s="21">
        <f t="shared" si="9"/>
        <v>3.25</v>
      </c>
      <c r="AG34" s="13">
        <f t="shared" si="10"/>
        <v>9.3740302107747198</v>
      </c>
      <c r="AH34" s="13">
        <f t="shared" si="11"/>
        <v>400.44716753597311</v>
      </c>
      <c r="AI34" s="14">
        <f t="shared" si="7"/>
        <v>13.120706195229635</v>
      </c>
      <c r="AV34" s="2">
        <f t="shared" si="1"/>
        <v>41893</v>
      </c>
      <c r="AW34">
        <f t="shared" si="2"/>
        <v>400.95835668516759</v>
      </c>
      <c r="AX34" s="36">
        <f t="shared" si="13"/>
        <v>399.26046638743458</v>
      </c>
      <c r="AY34" s="36">
        <f>AX34</f>
        <v>399.26046638743458</v>
      </c>
      <c r="AZ34" s="34">
        <f t="shared" si="4"/>
        <v>394.67396832372407</v>
      </c>
      <c r="BA34" s="34">
        <f t="shared" si="5"/>
        <v>4.5864980637105077</v>
      </c>
    </row>
    <row r="35" spans="2:55" x14ac:dyDescent="0.4">
      <c r="B35" s="1">
        <f t="shared" si="0"/>
        <v>41854</v>
      </c>
      <c r="C35">
        <v>396.68102484565128</v>
      </c>
      <c r="D35">
        <v>3750</v>
      </c>
      <c r="J35" s="15">
        <v>41880</v>
      </c>
      <c r="L35" s="16">
        <f t="shared" si="12"/>
        <v>401</v>
      </c>
      <c r="AA35">
        <v>1</v>
      </c>
      <c r="AB35" s="8"/>
      <c r="AC35" s="10">
        <v>41898</v>
      </c>
      <c r="AD35" s="11">
        <f t="shared" si="8"/>
        <v>394.70074399645995</v>
      </c>
      <c r="AE35" s="12">
        <f t="shared" si="6"/>
        <v>1225</v>
      </c>
      <c r="AF35" s="21">
        <f t="shared" si="9"/>
        <v>1.2250000000000001</v>
      </c>
      <c r="AG35" s="13">
        <f t="shared" si="10"/>
        <v>9.1117255994377047</v>
      </c>
      <c r="AH35" s="13">
        <f t="shared" si="11"/>
        <v>402.87225362586719</v>
      </c>
      <c r="AI35" s="14">
        <f t="shared" si="7"/>
        <v>0.88400607030032841</v>
      </c>
      <c r="AV35" s="2">
        <f t="shared" si="1"/>
        <v>41894</v>
      </c>
      <c r="AW35">
        <f t="shared" si="2"/>
        <v>402.09826255020096</v>
      </c>
      <c r="AX35" s="36">
        <f t="shared" si="13"/>
        <v>399.55919860414406</v>
      </c>
      <c r="AY35" s="36">
        <f t="shared" ref="AY35:AY95" si="14">AX35</f>
        <v>399.55919860414406</v>
      </c>
      <c r="AZ35" s="34">
        <f t="shared" si="4"/>
        <v>394.67932345827126</v>
      </c>
      <c r="BA35" s="34">
        <f t="shared" si="5"/>
        <v>4.879875145872802</v>
      </c>
    </row>
    <row r="36" spans="2:55" x14ac:dyDescent="0.4">
      <c r="B36" s="1">
        <f t="shared" si="0"/>
        <v>41855</v>
      </c>
      <c r="C36">
        <v>399.16880283634532</v>
      </c>
      <c r="D36">
        <v>6000</v>
      </c>
      <c r="J36" s="15">
        <v>41881</v>
      </c>
      <c r="L36" s="16">
        <f t="shared" si="12"/>
        <v>400.5</v>
      </c>
      <c r="AA36">
        <v>1</v>
      </c>
      <c r="AB36" s="8"/>
      <c r="AC36" s="10">
        <v>41899</v>
      </c>
      <c r="AD36" s="11">
        <f t="shared" si="8"/>
        <v>394.70609913100714</v>
      </c>
      <c r="AE36" s="12">
        <f t="shared" si="6"/>
        <v>2575</v>
      </c>
      <c r="AF36" s="21">
        <f t="shared" si="9"/>
        <v>2.5750000000000002</v>
      </c>
      <c r="AG36" s="13">
        <f t="shared" si="10"/>
        <v>7.4940063156550991</v>
      </c>
      <c r="AH36" s="13">
        <f t="shared" si="11"/>
        <v>401.26445479018315</v>
      </c>
      <c r="AI36" s="14">
        <f t="shared" si="7"/>
        <v>0.87544215096973976</v>
      </c>
      <c r="AV36" s="2">
        <f t="shared" si="1"/>
        <v>41895</v>
      </c>
      <c r="AW36">
        <f t="shared" si="2"/>
        <v>403.54127215894829</v>
      </c>
      <c r="AX36" s="36">
        <f t="shared" si="13"/>
        <v>404.69739273154732</v>
      </c>
      <c r="AY36" s="36">
        <f t="shared" si="14"/>
        <v>404.69739273154732</v>
      </c>
      <c r="AZ36" s="34">
        <f t="shared" si="4"/>
        <v>394.68467859281839</v>
      </c>
      <c r="BA36" s="34">
        <f t="shared" si="5"/>
        <v>10.012714138728938</v>
      </c>
    </row>
    <row r="37" spans="2:55" x14ac:dyDescent="0.4">
      <c r="B37" s="1">
        <f t="shared" si="0"/>
        <v>41856</v>
      </c>
      <c r="C37">
        <v>399.88883974813297</v>
      </c>
      <c r="J37" s="15">
        <v>41882</v>
      </c>
      <c r="L37" s="16">
        <f t="shared" si="12"/>
        <v>400</v>
      </c>
      <c r="AA37">
        <v>1</v>
      </c>
      <c r="AB37" s="8"/>
      <c r="AC37" s="10">
        <v>41900</v>
      </c>
      <c r="AD37" s="11">
        <f t="shared" si="8"/>
        <v>394.71145426555427</v>
      </c>
      <c r="AE37" s="12">
        <f t="shared" si="6"/>
        <v>5000</v>
      </c>
      <c r="AF37" s="21">
        <f t="shared" si="9"/>
        <v>5</v>
      </c>
      <c r="AG37" s="13">
        <f t="shared" si="10"/>
        <v>5.5298300791416182</v>
      </c>
      <c r="AH37" s="13">
        <f t="shared" si="11"/>
        <v>398.37210742264818</v>
      </c>
      <c r="AI37" s="14">
        <f t="shared" si="7"/>
        <v>3.493822365915713</v>
      </c>
      <c r="AV37" s="2">
        <f t="shared" si="1"/>
        <v>41896</v>
      </c>
      <c r="AW37">
        <f t="shared" si="2"/>
        <v>402.77677698890778</v>
      </c>
      <c r="AX37" s="36">
        <f t="shared" si="13"/>
        <v>401.41133834774291</v>
      </c>
      <c r="AY37" s="36">
        <f t="shared" si="14"/>
        <v>401.41133834774291</v>
      </c>
      <c r="AZ37" s="34">
        <f t="shared" si="4"/>
        <v>394.69003372736563</v>
      </c>
      <c r="BA37" s="34">
        <f t="shared" si="5"/>
        <v>6.7213046203772819</v>
      </c>
    </row>
    <row r="38" spans="2:55" x14ac:dyDescent="0.4">
      <c r="B38" s="1">
        <f t="shared" si="0"/>
        <v>41857</v>
      </c>
      <c r="C38">
        <v>399.03277964421795</v>
      </c>
      <c r="J38" s="15">
        <v>41883</v>
      </c>
      <c r="K38">
        <v>399.62868139223582</v>
      </c>
      <c r="L38" s="16">
        <f t="shared" si="12"/>
        <v>399.5</v>
      </c>
      <c r="AA38">
        <v>1</v>
      </c>
      <c r="AB38" s="8"/>
      <c r="AC38" s="10">
        <v>41901</v>
      </c>
      <c r="AD38" s="11">
        <f t="shared" si="8"/>
        <v>394.71680940010145</v>
      </c>
      <c r="AE38" s="12">
        <f t="shared" si="6"/>
        <v>1575</v>
      </c>
      <c r="AF38" s="21">
        <f t="shared" si="9"/>
        <v>1.575</v>
      </c>
      <c r="AG38" s="13">
        <f t="shared" si="10"/>
        <v>8.4799847118301841</v>
      </c>
      <c r="AH38" s="13">
        <f t="shared" si="11"/>
        <v>402.4700939261154</v>
      </c>
      <c r="AI38" s="14">
        <f t="shared" si="7"/>
        <v>0.52809316006536011</v>
      </c>
      <c r="AV38" s="2">
        <f t="shared" si="1"/>
        <v>41897</v>
      </c>
      <c r="AW38">
        <f t="shared" si="2"/>
        <v>404.06941907268748</v>
      </c>
      <c r="AX38" s="36">
        <f t="shared" si="13"/>
        <v>401.65032412111049</v>
      </c>
      <c r="AY38" s="36">
        <f t="shared" si="14"/>
        <v>401.65032412111049</v>
      </c>
      <c r="AZ38" s="34">
        <f t="shared" si="4"/>
        <v>394.69538886191276</v>
      </c>
      <c r="BA38" s="34">
        <f t="shared" si="5"/>
        <v>6.9549352591977254</v>
      </c>
    </row>
    <row r="39" spans="2:55" x14ac:dyDescent="0.4">
      <c r="B39" s="1">
        <f t="shared" si="0"/>
        <v>41858</v>
      </c>
      <c r="C39">
        <v>396.68731524388153</v>
      </c>
      <c r="J39" s="15">
        <v>41884</v>
      </c>
      <c r="K39">
        <v>399.0211799048044</v>
      </c>
      <c r="L39" s="16">
        <f t="shared" si="12"/>
        <v>399</v>
      </c>
      <c r="AA39">
        <v>1</v>
      </c>
      <c r="AB39" s="8"/>
      <c r="AC39" s="10">
        <v>41902</v>
      </c>
      <c r="AD39" s="11">
        <f t="shared" si="8"/>
        <v>394.72216453464864</v>
      </c>
      <c r="AE39" s="12">
        <f t="shared" si="6"/>
        <v>3500</v>
      </c>
      <c r="AF39" s="21">
        <f t="shared" si="9"/>
        <v>3.5</v>
      </c>
      <c r="AG39" s="13">
        <f t="shared" si="10"/>
        <v>10.220407303506136</v>
      </c>
      <c r="AH39" s="13">
        <f t="shared" si="11"/>
        <v>400.17521099199951</v>
      </c>
      <c r="AI39" s="14">
        <f t="shared" si="7"/>
        <v>22.727729437454297</v>
      </c>
      <c r="AV39" s="2">
        <f t="shared" si="1"/>
        <v>41898</v>
      </c>
      <c r="AW39">
        <f t="shared" si="2"/>
        <v>403.81246959589765</v>
      </c>
      <c r="AX39" s="36">
        <f t="shared" si="13"/>
        <v>404.07005507645738</v>
      </c>
      <c r="AY39" s="36">
        <f t="shared" si="14"/>
        <v>404.07005507645738</v>
      </c>
      <c r="AZ39" s="34">
        <f t="shared" si="4"/>
        <v>394.70074399645995</v>
      </c>
      <c r="BA39" s="34">
        <f t="shared" si="5"/>
        <v>9.3693110799974306</v>
      </c>
    </row>
    <row r="40" spans="2:55" x14ac:dyDescent="0.4">
      <c r="B40" s="1">
        <f t="shared" si="0"/>
        <v>41859</v>
      </c>
      <c r="C40">
        <v>398.72816824675738</v>
      </c>
      <c r="J40" s="15">
        <v>41885</v>
      </c>
      <c r="K40">
        <v>400.39443569900033</v>
      </c>
      <c r="L40" s="16">
        <f>J40*$AD$23+$AD$24</f>
        <v>398.5</v>
      </c>
      <c r="M40" s="16">
        <f>K40-L40</f>
        <v>1.8944356990003257</v>
      </c>
      <c r="N40" s="16">
        <f>X$26+M40</f>
        <v>397.79298114605047</v>
      </c>
      <c r="AA40">
        <v>1</v>
      </c>
      <c r="AB40" s="8"/>
      <c r="AC40" s="10">
        <v>41905</v>
      </c>
      <c r="AD40" s="11">
        <f t="shared" si="8"/>
        <v>394.73822993829015</v>
      </c>
      <c r="AE40" s="12">
        <f t="shared" si="6"/>
        <v>2125</v>
      </c>
      <c r="AF40" s="21">
        <f t="shared" si="9"/>
        <v>2.125</v>
      </c>
      <c r="AG40" s="13">
        <f t="shared" si="10"/>
        <v>6.2127316222374134</v>
      </c>
      <c r="AH40" s="13">
        <f t="shared" si="11"/>
        <v>401.83430358754322</v>
      </c>
      <c r="AI40" s="14">
        <f t="shared" si="7"/>
        <v>0.78029313669213152</v>
      </c>
      <c r="AK40">
        <v>0</v>
      </c>
      <c r="AL40">
        <f>AK40*AL$61+AL$60</f>
        <v>9.6352974912837457</v>
      </c>
      <c r="AV40" s="2">
        <f t="shared" si="1"/>
        <v>41899</v>
      </c>
      <c r="AW40">
        <f t="shared" si="2"/>
        <v>402.20010544666223</v>
      </c>
      <c r="AX40" s="36">
        <f t="shared" si="13"/>
        <v>402.45690110622616</v>
      </c>
      <c r="AY40" s="36">
        <f t="shared" si="14"/>
        <v>402.45690110622616</v>
      </c>
      <c r="AZ40" s="34">
        <f t="shared" si="4"/>
        <v>394.70609913100714</v>
      </c>
      <c r="BA40" s="34">
        <f t="shared" si="5"/>
        <v>7.7508019752190194</v>
      </c>
    </row>
    <row r="41" spans="2:55" x14ac:dyDescent="0.4">
      <c r="B41" s="1">
        <f t="shared" si="0"/>
        <v>41860</v>
      </c>
      <c r="C41">
        <v>398.1855722891566</v>
      </c>
      <c r="J41" s="15">
        <v>41886</v>
      </c>
      <c r="K41">
        <v>401.0146153872243</v>
      </c>
      <c r="L41" s="16">
        <f t="shared" ref="L41:L44" si="15">J41*$AD$23+$AD$24</f>
        <v>398</v>
      </c>
      <c r="M41" s="16">
        <f t="shared" ref="M41:M44" si="16">K41-L41</f>
        <v>3.0146153872242962</v>
      </c>
      <c r="N41" s="16">
        <f>X$26+M41</f>
        <v>398.91316083427444</v>
      </c>
      <c r="AA41">
        <v>1</v>
      </c>
      <c r="AC41" s="17">
        <v>41906</v>
      </c>
      <c r="AD41" s="11">
        <f t="shared" si="8"/>
        <v>394.74358507283733</v>
      </c>
      <c r="AE41" s="12">
        <f t="shared" si="6"/>
        <v>300</v>
      </c>
      <c r="AF41" s="21">
        <f t="shared" si="9"/>
        <v>0.3</v>
      </c>
      <c r="AG41" s="18">
        <f t="shared" si="10"/>
        <v>7.8598061587557027</v>
      </c>
      <c r="AH41" s="13">
        <f t="shared" si="11"/>
        <v>404.02040390406967</v>
      </c>
      <c r="AI41" s="14">
        <f t="shared" si="7"/>
        <v>2.0079249139593625</v>
      </c>
      <c r="AK41">
        <v>8</v>
      </c>
      <c r="AL41">
        <f>AK41*AL$61+AL$60</f>
        <v>7.5866556580033162E-2</v>
      </c>
      <c r="AV41" s="2">
        <f t="shared" si="1"/>
        <v>41900</v>
      </c>
      <c r="AW41">
        <f t="shared" si="2"/>
        <v>400.24128434469588</v>
      </c>
      <c r="AX41" s="36">
        <f t="shared" si="13"/>
        <v>399.55919860414406</v>
      </c>
      <c r="AY41" s="36">
        <f t="shared" si="14"/>
        <v>399.55919860414406</v>
      </c>
      <c r="AZ41" s="34">
        <f t="shared" si="4"/>
        <v>394.71145426555427</v>
      </c>
      <c r="BA41" s="34">
        <f t="shared" si="5"/>
        <v>4.8477443385897914</v>
      </c>
    </row>
    <row r="42" spans="2:55" x14ac:dyDescent="0.4">
      <c r="B42" s="1">
        <f t="shared" si="0"/>
        <v>41861</v>
      </c>
      <c r="C42">
        <v>398.65791516064263</v>
      </c>
      <c r="J42" s="15">
        <v>41887</v>
      </c>
      <c r="K42">
        <v>401.79478056369635</v>
      </c>
      <c r="L42" s="16">
        <f t="shared" si="15"/>
        <v>397.5</v>
      </c>
      <c r="M42" s="16">
        <f t="shared" si="16"/>
        <v>4.2947805636963494</v>
      </c>
      <c r="N42" s="16">
        <f>X$26+M42</f>
        <v>400.19332601074649</v>
      </c>
      <c r="AA42">
        <v>1</v>
      </c>
      <c r="AC42" s="17">
        <v>41909</v>
      </c>
      <c r="AD42" s="11">
        <f t="shared" si="8"/>
        <v>394.7596504764789</v>
      </c>
      <c r="AE42" s="12">
        <f t="shared" si="6"/>
        <v>1000</v>
      </c>
      <c r="AF42" s="21">
        <f t="shared" si="9"/>
        <v>1</v>
      </c>
      <c r="AG42" s="18">
        <f t="shared" si="10"/>
        <v>4.502042835229588</v>
      </c>
      <c r="AH42" s="13">
        <f t="shared" si="11"/>
        <v>403.20001910092469</v>
      </c>
      <c r="AI42" s="14">
        <f t="shared" si="7"/>
        <v>15.510410022005466</v>
      </c>
      <c r="AV42" s="2">
        <f t="shared" si="1"/>
        <v>41901</v>
      </c>
      <c r="AW42">
        <f t="shared" si="2"/>
        <v>403.19679411193164</v>
      </c>
      <c r="AX42" s="36">
        <f t="shared" si="13"/>
        <v>403.65182997306408</v>
      </c>
      <c r="AY42" s="36">
        <f t="shared" si="14"/>
        <v>403.65182997306408</v>
      </c>
      <c r="AZ42" s="34">
        <f t="shared" si="4"/>
        <v>394.71680940010145</v>
      </c>
      <c r="BA42" s="34">
        <f t="shared" si="5"/>
        <v>8.9350205729626282</v>
      </c>
    </row>
    <row r="43" spans="2:55" x14ac:dyDescent="0.4">
      <c r="B43" s="1">
        <f t="shared" si="0"/>
        <v>41862</v>
      </c>
      <c r="C43">
        <v>399.3069370446612</v>
      </c>
      <c r="J43" s="15">
        <v>41888</v>
      </c>
      <c r="K43">
        <v>401.5517320711416</v>
      </c>
      <c r="L43" s="16">
        <f t="shared" si="15"/>
        <v>397</v>
      </c>
      <c r="M43" s="16">
        <f t="shared" si="16"/>
        <v>4.5517320711416005</v>
      </c>
      <c r="N43" s="16">
        <f>X$26+M43</f>
        <v>400.45027751819174</v>
      </c>
      <c r="AA43">
        <v>1</v>
      </c>
      <c r="AC43" s="17">
        <v>41910</v>
      </c>
      <c r="AD43" s="11">
        <f t="shared" si="8"/>
        <v>394.76500561102603</v>
      </c>
      <c r="AE43" s="12">
        <f t="shared" si="6"/>
        <v>2000</v>
      </c>
      <c r="AF43" s="21">
        <f t="shared" si="9"/>
        <v>2</v>
      </c>
      <c r="AG43" s="18">
        <f t="shared" si="10"/>
        <v>8.9998102312904393</v>
      </c>
      <c r="AH43" s="13">
        <f t="shared" si="11"/>
        <v>402.01044536863384</v>
      </c>
      <c r="AI43" s="14">
        <f t="shared" si="7"/>
        <v>3.0778157589294053</v>
      </c>
      <c r="AV43" s="2">
        <f t="shared" si="1"/>
        <v>41902</v>
      </c>
      <c r="AW43">
        <f t="shared" si="2"/>
        <v>404.94257183815478</v>
      </c>
      <c r="AX43" s="36">
        <f t="shared" si="13"/>
        <v>401.351591904401</v>
      </c>
      <c r="AY43" s="36">
        <f t="shared" si="14"/>
        <v>401.351591904401</v>
      </c>
      <c r="AZ43" s="34">
        <f t="shared" si="4"/>
        <v>394.72216453464864</v>
      </c>
      <c r="BA43" s="34">
        <f t="shared" si="5"/>
        <v>6.6294273697523636</v>
      </c>
    </row>
    <row r="44" spans="2:55" x14ac:dyDescent="0.4">
      <c r="B44" s="1">
        <f t="shared" si="0"/>
        <v>41863</v>
      </c>
      <c r="C44">
        <v>399.54223956431781</v>
      </c>
      <c r="J44" s="15">
        <v>41889</v>
      </c>
      <c r="K44">
        <v>404.28637126282905</v>
      </c>
      <c r="L44" s="16">
        <f t="shared" si="15"/>
        <v>396.5</v>
      </c>
      <c r="M44" s="16">
        <f t="shared" si="16"/>
        <v>7.78637126282905</v>
      </c>
      <c r="N44" s="16">
        <f>X$26+M44</f>
        <v>403.68491670987919</v>
      </c>
      <c r="AA44">
        <v>1</v>
      </c>
      <c r="AC44" s="17">
        <v>41914</v>
      </c>
      <c r="AD44" s="11">
        <f t="shared" si="8"/>
        <v>394.78642614921478</v>
      </c>
      <c r="AE44" s="12">
        <f t="shared" si="6"/>
        <v>850</v>
      </c>
      <c r="AF44" s="21">
        <f t="shared" si="9"/>
        <v>0.85</v>
      </c>
      <c r="AG44" s="18">
        <f t="shared" si="10"/>
        <v>7.1288446213674774</v>
      </c>
      <c r="AH44" s="13">
        <f t="shared" si="11"/>
        <v>403.40603410368624</v>
      </c>
      <c r="AI44" s="14">
        <f t="shared" si="7"/>
        <v>2.222375315327302</v>
      </c>
      <c r="AK44" t="s">
        <v>10</v>
      </c>
      <c r="AV44" s="2">
        <f t="shared" ref="AV44:AV75" si="17">B84</f>
        <v>41903</v>
      </c>
      <c r="AW44" t="s">
        <v>42</v>
      </c>
      <c r="AX44" s="36">
        <f t="shared" si="13"/>
        <v>403.44271742136743</v>
      </c>
      <c r="AY44" s="36">
        <f t="shared" si="14"/>
        <v>403.44271742136743</v>
      </c>
      <c r="AZ44" s="34">
        <f t="shared" si="4"/>
        <v>394.72751966919577</v>
      </c>
      <c r="BA44" s="34">
        <f t="shared" si="5"/>
        <v>8.7151977521716617</v>
      </c>
    </row>
    <row r="45" spans="2:55" ht="19.5" thickBot="1" x14ac:dyDescent="0.45">
      <c r="B45" s="1">
        <f t="shared" si="0"/>
        <v>41864</v>
      </c>
      <c r="C45">
        <v>399.45236408443702</v>
      </c>
      <c r="AA45">
        <v>1</v>
      </c>
      <c r="AC45" s="17">
        <v>41915</v>
      </c>
      <c r="AD45" s="11">
        <f t="shared" si="8"/>
        <v>394.79178128376191</v>
      </c>
      <c r="AE45" s="12">
        <f t="shared" si="6"/>
        <v>500</v>
      </c>
      <c r="AF45" s="21">
        <f t="shared" si="9"/>
        <v>0.5</v>
      </c>
      <c r="AG45" s="18">
        <f t="shared" si="10"/>
        <v>8.5380681138284444</v>
      </c>
      <c r="AH45" s="13">
        <f t="shared" si="11"/>
        <v>403.82961434162667</v>
      </c>
      <c r="AI45" s="14">
        <f t="shared" si="7"/>
        <v>0.24976499928762083</v>
      </c>
      <c r="AV45" s="2">
        <f t="shared" si="17"/>
        <v>41904</v>
      </c>
      <c r="AW45" t="s">
        <v>43</v>
      </c>
      <c r="AX45" s="36">
        <f t="shared" si="13"/>
        <v>403.56221030805125</v>
      </c>
      <c r="AY45" s="36">
        <f t="shared" si="14"/>
        <v>403.56221030805125</v>
      </c>
      <c r="AZ45" s="34">
        <f t="shared" si="4"/>
        <v>394.73287480374302</v>
      </c>
      <c r="BA45" s="34">
        <f t="shared" si="5"/>
        <v>8.8293355043082329</v>
      </c>
    </row>
    <row r="46" spans="2:55" x14ac:dyDescent="0.4">
      <c r="B46" s="1">
        <f t="shared" si="0"/>
        <v>41865</v>
      </c>
      <c r="C46">
        <v>399.97101091177888</v>
      </c>
      <c r="AA46">
        <v>1</v>
      </c>
      <c r="AC46" s="17">
        <v>41935</v>
      </c>
      <c r="AD46" s="11">
        <f t="shared" si="8"/>
        <v>394.89888397470543</v>
      </c>
      <c r="AE46" s="12">
        <f t="shared" si="6"/>
        <v>3050</v>
      </c>
      <c r="AF46" s="21">
        <f t="shared" si="9"/>
        <v>3.05</v>
      </c>
      <c r="AG46" s="18">
        <f t="shared" si="10"/>
        <v>4.7540448835848679</v>
      </c>
      <c r="AH46" s="13">
        <f t="shared" si="11"/>
        <v>400.8896484221334</v>
      </c>
      <c r="AI46" s="14">
        <f t="shared" si="7"/>
        <v>1.5294752795922919</v>
      </c>
      <c r="AK46" s="19" t="s">
        <v>11</v>
      </c>
      <c r="AL46" s="19"/>
      <c r="AV46" s="2">
        <f t="shared" si="17"/>
        <v>41905</v>
      </c>
      <c r="AW46">
        <f>C86</f>
        <v>400.95096156052756</v>
      </c>
      <c r="AX46" s="36">
        <f t="shared" si="13"/>
        <v>402.99461909630321</v>
      </c>
      <c r="AY46" s="36">
        <f t="shared" si="14"/>
        <v>402.99461909630321</v>
      </c>
      <c r="AZ46" s="34">
        <f t="shared" si="4"/>
        <v>394.73822993829015</v>
      </c>
      <c r="BA46" s="34">
        <f t="shared" si="5"/>
        <v>8.2563891580130644</v>
      </c>
    </row>
    <row r="47" spans="2:55" x14ac:dyDescent="0.4">
      <c r="B47" s="1">
        <f t="shared" si="0"/>
        <v>41866</v>
      </c>
      <c r="C47">
        <v>400.70835177157215</v>
      </c>
      <c r="AA47">
        <v>1</v>
      </c>
      <c r="AC47" s="17">
        <v>41955</v>
      </c>
      <c r="AD47" s="11">
        <f t="shared" si="8"/>
        <v>395.00598666564889</v>
      </c>
      <c r="AE47" s="12">
        <f t="shared" si="6"/>
        <v>6000</v>
      </c>
      <c r="AF47" s="21">
        <f t="shared" si="9"/>
        <v>6</v>
      </c>
      <c r="AG47" s="18">
        <f t="shared" si="10"/>
        <v>0.79362964048488038</v>
      </c>
      <c r="AH47" s="13">
        <f t="shared" si="11"/>
        <v>397.47171095590483</v>
      </c>
      <c r="AI47" s="14">
        <f t="shared" si="7"/>
        <v>2.7959005177929845</v>
      </c>
      <c r="AK47" s="5" t="s">
        <v>12</v>
      </c>
      <c r="AL47" s="5">
        <v>0.79001397164455645</v>
      </c>
      <c r="AV47" s="2">
        <f t="shared" si="17"/>
        <v>41906</v>
      </c>
      <c r="AW47">
        <f>C87</f>
        <v>402.60339123159304</v>
      </c>
      <c r="AX47" s="36">
        <f t="shared" si="13"/>
        <v>405.17536427828247</v>
      </c>
      <c r="AY47" s="36">
        <f t="shared" si="14"/>
        <v>405.17536427828247</v>
      </c>
      <c r="AZ47" s="34">
        <f t="shared" si="4"/>
        <v>394.74358507283733</v>
      </c>
      <c r="BA47" s="34">
        <f t="shared" si="5"/>
        <v>10.431779205445139</v>
      </c>
    </row>
    <row r="48" spans="2:55" x14ac:dyDescent="0.4">
      <c r="B48" s="1">
        <f t="shared" si="0"/>
        <v>41867</v>
      </c>
      <c r="C48">
        <v>401.71979765214712</v>
      </c>
      <c r="N48" s="20" t="s">
        <v>13</v>
      </c>
      <c r="AA48">
        <v>1</v>
      </c>
      <c r="AC48" s="17">
        <v>41956</v>
      </c>
      <c r="AD48" s="11">
        <f t="shared" si="8"/>
        <v>395.01134180019608</v>
      </c>
      <c r="AE48" s="12">
        <f t="shared" si="6"/>
        <v>6250</v>
      </c>
      <c r="AF48" s="21">
        <f t="shared" si="9"/>
        <v>6.25</v>
      </c>
      <c r="AG48" s="18">
        <f t="shared" si="10"/>
        <v>2.2120932943486764</v>
      </c>
      <c r="AH48" s="13">
        <f t="shared" si="11"/>
        <v>397.17833387374253</v>
      </c>
      <c r="AI48" s="14">
        <f t="shared" si="7"/>
        <v>2.0341201178509134E-3</v>
      </c>
      <c r="AK48" s="5" t="s">
        <v>14</v>
      </c>
      <c r="AL48" s="5">
        <v>0.62412207539360598</v>
      </c>
      <c r="AV48" s="2">
        <f t="shared" si="17"/>
        <v>41907</v>
      </c>
      <c r="AW48" t="s">
        <v>42</v>
      </c>
      <c r="AX48" s="36">
        <f t="shared" si="13"/>
        <v>405.02599816992773</v>
      </c>
      <c r="AY48" s="36">
        <f t="shared" si="14"/>
        <v>405.02599816992773</v>
      </c>
      <c r="AZ48" s="34">
        <f t="shared" si="4"/>
        <v>394.74894020738452</v>
      </c>
      <c r="BA48" s="34">
        <f t="shared" si="5"/>
        <v>10.277057962543211</v>
      </c>
    </row>
    <row r="49" spans="2:53" x14ac:dyDescent="0.4">
      <c r="B49" s="1">
        <f t="shared" si="0"/>
        <v>41868</v>
      </c>
      <c r="C49">
        <v>402.24307166719984</v>
      </c>
      <c r="N49" s="20" t="s">
        <v>13</v>
      </c>
      <c r="AA49">
        <v>1</v>
      </c>
      <c r="AC49" s="17">
        <v>41958</v>
      </c>
      <c r="AD49" s="11">
        <f t="shared" si="8"/>
        <v>395.02205206929045</v>
      </c>
      <c r="AE49" s="12">
        <f t="shared" si="6"/>
        <v>6500</v>
      </c>
      <c r="AF49" s="21">
        <f t="shared" si="9"/>
        <v>6.5</v>
      </c>
      <c r="AG49" s="18">
        <f t="shared" si="10"/>
        <v>1.4130717225803551</v>
      </c>
      <c r="AH49" s="13">
        <f t="shared" si="11"/>
        <v>396.89031192612742</v>
      </c>
      <c r="AI49" s="14">
        <f t="shared" si="7"/>
        <v>0.20719623756801925</v>
      </c>
      <c r="AK49" s="5" t="s">
        <v>15</v>
      </c>
      <c r="AL49" s="5">
        <v>0.61273183525401831</v>
      </c>
      <c r="AV49" s="2">
        <f t="shared" si="17"/>
        <v>41908</v>
      </c>
      <c r="AW49" t="s">
        <v>47</v>
      </c>
      <c r="AX49" s="36">
        <f t="shared" si="13"/>
        <v>403.44271742136743</v>
      </c>
      <c r="AY49" s="36">
        <f t="shared" si="14"/>
        <v>403.44271742136743</v>
      </c>
      <c r="AZ49" s="34">
        <f t="shared" si="4"/>
        <v>394.75429534193165</v>
      </c>
      <c r="BA49" s="34">
        <f t="shared" si="5"/>
        <v>8.6884220794357816</v>
      </c>
    </row>
    <row r="50" spans="2:53" x14ac:dyDescent="0.4">
      <c r="B50" s="1">
        <f t="shared" si="0"/>
        <v>41869</v>
      </c>
      <c r="C50">
        <v>402.41736132028115</v>
      </c>
      <c r="L50" t="s">
        <v>16</v>
      </c>
      <c r="M50" t="s">
        <v>17</v>
      </c>
      <c r="N50" s="20" t="s">
        <v>0</v>
      </c>
      <c r="AA50">
        <v>1</v>
      </c>
      <c r="AC50" s="17">
        <v>41959</v>
      </c>
      <c r="AD50" s="11">
        <f t="shared" si="8"/>
        <v>395.02740720383758</v>
      </c>
      <c r="AE50" s="12">
        <f t="shared" si="6"/>
        <v>6250</v>
      </c>
      <c r="AF50" s="21">
        <f t="shared" si="9"/>
        <v>6.25</v>
      </c>
      <c r="AG50" s="18">
        <f t="shared" si="10"/>
        <v>1.1334591449933669</v>
      </c>
      <c r="AH50" s="13">
        <f t="shared" si="11"/>
        <v>397.19439927738404</v>
      </c>
      <c r="AI50" s="14">
        <f t="shared" si="7"/>
        <v>1.0681903144035185</v>
      </c>
      <c r="AK50" s="5" t="s">
        <v>18</v>
      </c>
      <c r="AL50" s="5">
        <v>2.2051532010173909</v>
      </c>
      <c r="AV50" s="2">
        <f t="shared" si="17"/>
        <v>41909</v>
      </c>
      <c r="AW50">
        <f>C90</f>
        <v>399.26169331170848</v>
      </c>
      <c r="AX50" s="36">
        <f t="shared" si="13"/>
        <v>404.33891407149594</v>
      </c>
      <c r="AY50" s="36">
        <f t="shared" si="14"/>
        <v>404.33891407149594</v>
      </c>
      <c r="AZ50" s="34">
        <f t="shared" si="4"/>
        <v>394.7596504764789</v>
      </c>
      <c r="BA50" s="34">
        <f t="shared" si="5"/>
        <v>9.5792635950170393</v>
      </c>
    </row>
    <row r="51" spans="2:53" ht="19.5" thickBot="1" x14ac:dyDescent="0.45">
      <c r="B51" s="1">
        <f t="shared" si="0"/>
        <v>41870</v>
      </c>
      <c r="D51">
        <v>4250</v>
      </c>
      <c r="I51" s="9">
        <v>1</v>
      </c>
      <c r="J51" s="10">
        <v>41890</v>
      </c>
      <c r="K51" s="12">
        <v>400.4788230421687</v>
      </c>
      <c r="L51" s="12">
        <v>1750</v>
      </c>
      <c r="M51" s="21">
        <f>K51-(J51*X$32+X$31)</f>
        <v>5.8209201220861928</v>
      </c>
      <c r="N51" s="20">
        <f t="shared" ref="N51:N85" si="18">R$85*L51+R$84+M$26</f>
        <v>403.54835402479085</v>
      </c>
      <c r="O51" s="8">
        <f>(K51-N51)^2</f>
        <v>9.4220204532773302</v>
      </c>
      <c r="AA51">
        <v>1</v>
      </c>
      <c r="AC51" s="17">
        <v>41961</v>
      </c>
      <c r="AD51" s="11">
        <f t="shared" si="8"/>
        <v>395.03811747293196</v>
      </c>
      <c r="AE51" s="12">
        <f t="shared" si="6"/>
        <v>6250</v>
      </c>
      <c r="AF51" s="21">
        <f t="shared" si="9"/>
        <v>6.25</v>
      </c>
      <c r="AG51" s="18">
        <f t="shared" si="10"/>
        <v>0.42654434703865718</v>
      </c>
      <c r="AH51" s="13">
        <f t="shared" si="11"/>
        <v>397.20510954647841</v>
      </c>
      <c r="AI51" s="14">
        <f t="shared" si="7"/>
        <v>3.0291582887061552</v>
      </c>
      <c r="AK51" s="22" t="s">
        <v>19</v>
      </c>
      <c r="AL51" s="22">
        <v>35</v>
      </c>
      <c r="AN51">
        <f>AM60*2</f>
        <v>1.5725088481832996</v>
      </c>
      <c r="AV51" s="2">
        <f t="shared" si="17"/>
        <v>41910</v>
      </c>
      <c r="AW51">
        <f>C91</f>
        <v>403.76481584231647</v>
      </c>
      <c r="AX51" s="36">
        <f t="shared" si="13"/>
        <v>403.14398520465795</v>
      </c>
      <c r="AY51" s="36">
        <f t="shared" si="14"/>
        <v>403.14398520465795</v>
      </c>
      <c r="AZ51" s="34">
        <f t="shared" si="4"/>
        <v>394.76500561102603</v>
      </c>
      <c r="BA51" s="34">
        <f t="shared" si="5"/>
        <v>8.3789795936319251</v>
      </c>
    </row>
    <row r="52" spans="2:53" x14ac:dyDescent="0.4">
      <c r="B52" s="1">
        <f t="shared" si="0"/>
        <v>41871</v>
      </c>
      <c r="C52">
        <v>401.45753965863457</v>
      </c>
      <c r="D52">
        <v>5750</v>
      </c>
      <c r="I52" s="23">
        <v>2</v>
      </c>
      <c r="J52" s="17">
        <v>41891</v>
      </c>
      <c r="K52" s="24">
        <v>402.08387245183258</v>
      </c>
      <c r="L52" s="24">
        <v>5000</v>
      </c>
      <c r="M52" s="21">
        <f t="shared" ref="M52:M85" si="19">K52-(J52*X$32+X$31)</f>
        <v>7.4206143972028258</v>
      </c>
      <c r="N52" s="25">
        <f t="shared" si="18"/>
        <v>399.62141450219826</v>
      </c>
      <c r="O52">
        <f t="shared" ref="O52:O85" si="20">(K52-N52)^2</f>
        <v>6.0636991537172253</v>
      </c>
      <c r="AA52">
        <v>1</v>
      </c>
      <c r="AC52" s="17">
        <v>41962</v>
      </c>
      <c r="AD52" s="11">
        <f t="shared" si="8"/>
        <v>395.04347260747909</v>
      </c>
      <c r="AE52" s="12">
        <f t="shared" si="6"/>
        <v>4750</v>
      </c>
      <c r="AF52" s="21">
        <f t="shared" si="9"/>
        <v>4.75</v>
      </c>
      <c r="AG52" s="18">
        <f t="shared" si="10"/>
        <v>1.7452520346794245</v>
      </c>
      <c r="AH52" s="13">
        <f t="shared" si="11"/>
        <v>399.00285798128249</v>
      </c>
      <c r="AI52" s="14">
        <f t="shared" si="7"/>
        <v>4.9023864434202853</v>
      </c>
      <c r="AV52" s="2">
        <f t="shared" si="17"/>
        <v>41911</v>
      </c>
      <c r="AW52" t="s">
        <v>43</v>
      </c>
      <c r="AX52" s="36">
        <f t="shared" si="13"/>
        <v>402.8751262096194</v>
      </c>
      <c r="AY52" s="36">
        <f t="shared" si="14"/>
        <v>402.8751262096194</v>
      </c>
      <c r="AZ52" s="34">
        <f t="shared" si="4"/>
        <v>394.77036074557321</v>
      </c>
      <c r="BA52" s="34">
        <f t="shared" si="5"/>
        <v>8.1047654640461815</v>
      </c>
    </row>
    <row r="53" spans="2:53" ht="19.5" thickBot="1" x14ac:dyDescent="0.45">
      <c r="B53" s="1">
        <f t="shared" si="0"/>
        <v>41872</v>
      </c>
      <c r="C53">
        <v>402.59550374832656</v>
      </c>
      <c r="D53">
        <v>4750</v>
      </c>
      <c r="I53" s="23">
        <v>3</v>
      </c>
      <c r="J53" s="17">
        <v>41892</v>
      </c>
      <c r="K53" s="24">
        <v>400.97816553639717</v>
      </c>
      <c r="L53" s="24">
        <v>5250</v>
      </c>
      <c r="M53" s="21">
        <f t="shared" si="19"/>
        <v>6.3095523472202899</v>
      </c>
      <c r="N53" s="25">
        <f t="shared" si="18"/>
        <v>399.3193422312296</v>
      </c>
      <c r="O53">
        <f t="shared" si="20"/>
        <v>2.751694757767071</v>
      </c>
      <c r="AA53">
        <v>1</v>
      </c>
      <c r="AC53" s="17">
        <v>41963</v>
      </c>
      <c r="AD53" s="11">
        <f t="shared" si="8"/>
        <v>395.04882774202633</v>
      </c>
      <c r="AE53" s="12">
        <f t="shared" si="6"/>
        <v>6750</v>
      </c>
      <c r="AF53" s="21">
        <f t="shared" si="9"/>
        <v>6.75</v>
      </c>
      <c r="AG53" s="18">
        <f t="shared" si="10"/>
        <v>0.18698625037740157</v>
      </c>
      <c r="AH53" s="13">
        <f t="shared" si="11"/>
        <v>396.61835538215382</v>
      </c>
      <c r="AI53" s="14">
        <f t="shared" si="7"/>
        <v>1.9114206943721048</v>
      </c>
      <c r="AK53" t="s">
        <v>20</v>
      </c>
      <c r="AV53" s="2">
        <f t="shared" si="17"/>
        <v>41912</v>
      </c>
      <c r="AW53" t="s">
        <v>48</v>
      </c>
      <c r="AX53" s="36">
        <f t="shared" si="13"/>
        <v>403.83106930308981</v>
      </c>
      <c r="AY53" s="36">
        <f t="shared" si="14"/>
        <v>403.83106930308981</v>
      </c>
      <c r="AZ53" s="34">
        <f t="shared" si="4"/>
        <v>394.7757158801204</v>
      </c>
      <c r="BA53" s="34">
        <f t="shared" si="5"/>
        <v>9.0553534229694037</v>
      </c>
    </row>
    <row r="54" spans="2:53" x14ac:dyDescent="0.4">
      <c r="B54" s="1">
        <f t="shared" si="0"/>
        <v>41873</v>
      </c>
      <c r="D54">
        <v>7250</v>
      </c>
      <c r="I54" s="23">
        <v>4</v>
      </c>
      <c r="J54" s="17">
        <v>41893</v>
      </c>
      <c r="K54" s="24">
        <v>400.95835668516759</v>
      </c>
      <c r="L54" s="24">
        <v>5250</v>
      </c>
      <c r="M54" s="21">
        <f t="shared" si="19"/>
        <v>6.2843883614435185</v>
      </c>
      <c r="N54" s="25">
        <f t="shared" si="18"/>
        <v>399.3193422312296</v>
      </c>
      <c r="O54">
        <f t="shared" si="20"/>
        <v>2.6863683802176439</v>
      </c>
      <c r="AA54">
        <v>1</v>
      </c>
      <c r="AC54" s="17">
        <v>41964</v>
      </c>
      <c r="AD54" s="11">
        <f t="shared" si="8"/>
        <v>395.05418287657346</v>
      </c>
      <c r="AE54" s="12">
        <f t="shared" si="6"/>
        <v>5500</v>
      </c>
      <c r="AF54" s="21">
        <f t="shared" si="9"/>
        <v>5.5</v>
      </c>
      <c r="AG54" s="18">
        <f t="shared" si="10"/>
        <v>-0.65852802502428176</v>
      </c>
      <c r="AH54" s="13">
        <f t="shared" si="11"/>
        <v>398.11737160024842</v>
      </c>
      <c r="AI54" s="14">
        <f t="shared" si="7"/>
        <v>13.851175557548418</v>
      </c>
      <c r="AK54" s="26"/>
      <c r="AL54" s="26" t="s">
        <v>21</v>
      </c>
      <c r="AM54" s="26" t="s">
        <v>22</v>
      </c>
      <c r="AN54" s="26" t="s">
        <v>23</v>
      </c>
      <c r="AO54" s="26" t="s">
        <v>24</v>
      </c>
      <c r="AP54" s="26" t="s">
        <v>25</v>
      </c>
      <c r="AV54" s="2">
        <f t="shared" si="17"/>
        <v>41913</v>
      </c>
      <c r="AW54" t="s">
        <v>43</v>
      </c>
      <c r="AX54" s="36">
        <f t="shared" si="13"/>
        <v>404.75713917488923</v>
      </c>
      <c r="AY54" s="36">
        <f t="shared" si="14"/>
        <v>404.75713917488923</v>
      </c>
      <c r="AZ54" s="34">
        <f t="shared" si="4"/>
        <v>394.78107101466753</v>
      </c>
      <c r="BA54" s="34">
        <f t="shared" si="5"/>
        <v>9.9760681602217005</v>
      </c>
    </row>
    <row r="55" spans="2:53" x14ac:dyDescent="0.4">
      <c r="B55" s="1">
        <f t="shared" si="0"/>
        <v>41874</v>
      </c>
      <c r="C55">
        <v>403.13090963855433</v>
      </c>
      <c r="D55">
        <v>4250</v>
      </c>
      <c r="I55" s="23">
        <v>5</v>
      </c>
      <c r="J55" s="17">
        <v>41894</v>
      </c>
      <c r="K55" s="24">
        <v>402.09826255020096</v>
      </c>
      <c r="L55" s="24">
        <v>5000</v>
      </c>
      <c r="M55" s="21">
        <f t="shared" si="19"/>
        <v>7.4189390919297011</v>
      </c>
      <c r="N55" s="25">
        <f t="shared" si="18"/>
        <v>399.62141450219826</v>
      </c>
      <c r="O55">
        <f t="shared" si="20"/>
        <v>6.1347762528947545</v>
      </c>
      <c r="AA55">
        <v>1</v>
      </c>
      <c r="AC55" s="17">
        <v>41965</v>
      </c>
      <c r="AD55" s="11">
        <f t="shared" si="8"/>
        <v>395.05953801112065</v>
      </c>
      <c r="AE55" s="12">
        <f t="shared" si="6"/>
        <v>6500</v>
      </c>
      <c r="AF55" s="21">
        <f t="shared" si="9"/>
        <v>6.5</v>
      </c>
      <c r="AG55" s="18">
        <f t="shared" si="10"/>
        <v>0.56215252763030321</v>
      </c>
      <c r="AH55" s="13">
        <f t="shared" si="11"/>
        <v>396.92779786795762</v>
      </c>
      <c r="AI55" s="14">
        <f t="shared" si="7"/>
        <v>1.7059163554073755</v>
      </c>
      <c r="AK55" s="5" t="s">
        <v>26</v>
      </c>
      <c r="AL55" s="5">
        <v>1</v>
      </c>
      <c r="AM55" s="5">
        <v>266.44906325370846</v>
      </c>
      <c r="AN55" s="5">
        <v>266.44906325370846</v>
      </c>
      <c r="AO55" s="5">
        <v>54.794461551729661</v>
      </c>
      <c r="AP55" s="5">
        <v>1.6704687297435493E-8</v>
      </c>
      <c r="AV55" s="2">
        <f t="shared" si="17"/>
        <v>41914</v>
      </c>
      <c r="AW55">
        <f>C95</f>
        <v>401.91527077058225</v>
      </c>
      <c r="AX55" s="36">
        <f t="shared" si="13"/>
        <v>404.5181534015216</v>
      </c>
      <c r="AY55" s="36">
        <f t="shared" si="14"/>
        <v>404.5181534015216</v>
      </c>
      <c r="AZ55" s="34">
        <f t="shared" si="4"/>
        <v>394.78642614921478</v>
      </c>
      <c r="BA55" s="34">
        <f t="shared" si="5"/>
        <v>9.7317272523068254</v>
      </c>
    </row>
    <row r="56" spans="2:53" x14ac:dyDescent="0.4">
      <c r="B56" s="1">
        <f t="shared" si="0"/>
        <v>41875</v>
      </c>
      <c r="C56">
        <v>404.10600868385819</v>
      </c>
      <c r="D56">
        <v>6000</v>
      </c>
      <c r="I56" s="23">
        <v>6</v>
      </c>
      <c r="J56" s="17">
        <v>41895</v>
      </c>
      <c r="K56" s="24">
        <v>403.54127215894829</v>
      </c>
      <c r="L56" s="24">
        <v>700</v>
      </c>
      <c r="M56" s="21">
        <f t="shared" si="19"/>
        <v>8.8565935661299022</v>
      </c>
      <c r="N56" s="25">
        <f t="shared" si="18"/>
        <v>404.81705756285925</v>
      </c>
      <c r="O56">
        <f t="shared" si="20"/>
        <v>1.6276283968322485</v>
      </c>
      <c r="AA56">
        <v>1</v>
      </c>
      <c r="AC56" s="17">
        <v>41966</v>
      </c>
      <c r="AD56" s="11">
        <f t="shared" si="8"/>
        <v>395.06489314566784</v>
      </c>
      <c r="AE56" s="12">
        <f t="shared" si="6"/>
        <v>6250</v>
      </c>
      <c r="AF56" s="21">
        <f t="shared" si="9"/>
        <v>6.25</v>
      </c>
      <c r="AG56" s="18">
        <f t="shared" si="10"/>
        <v>0.605485934103001</v>
      </c>
      <c r="AH56" s="13">
        <f t="shared" si="11"/>
        <v>397.23188521921429</v>
      </c>
      <c r="AI56" s="14">
        <f t="shared" si="7"/>
        <v>2.4383014235195932</v>
      </c>
      <c r="AK56" s="5" t="s">
        <v>27</v>
      </c>
      <c r="AL56" s="5">
        <v>33</v>
      </c>
      <c r="AM56" s="5">
        <v>160.46912111858907</v>
      </c>
      <c r="AN56" s="5">
        <v>4.8627006399572448</v>
      </c>
      <c r="AO56" s="5"/>
      <c r="AP56" s="5"/>
      <c r="AV56" s="2">
        <f t="shared" si="17"/>
        <v>41915</v>
      </c>
      <c r="AW56">
        <f>C96</f>
        <v>403.32984939759035</v>
      </c>
      <c r="AX56" s="36">
        <f t="shared" si="13"/>
        <v>404.9363785049149</v>
      </c>
      <c r="AY56" s="36">
        <f t="shared" si="14"/>
        <v>404.9363785049149</v>
      </c>
      <c r="AZ56" s="34">
        <f t="shared" si="4"/>
        <v>394.79178128376191</v>
      </c>
      <c r="BA56" s="34">
        <f t="shared" si="5"/>
        <v>10.144597221152992</v>
      </c>
    </row>
    <row r="57" spans="2:53" ht="19.5" thickBot="1" x14ac:dyDescent="0.45">
      <c r="B57" s="1">
        <f t="shared" si="0"/>
        <v>41876</v>
      </c>
      <c r="D57">
        <v>3500</v>
      </c>
      <c r="I57" s="23">
        <v>7</v>
      </c>
      <c r="J57" s="17">
        <v>41896</v>
      </c>
      <c r="K57" s="24">
        <v>402.77677698890778</v>
      </c>
      <c r="L57" s="24">
        <v>3450</v>
      </c>
      <c r="M57" s="21">
        <f t="shared" si="19"/>
        <v>8.0867432615421535</v>
      </c>
      <c r="N57" s="25">
        <f t="shared" si="18"/>
        <v>401.49426258220399</v>
      </c>
      <c r="O57">
        <f t="shared" si="20"/>
        <v>1.644843203402792</v>
      </c>
      <c r="AA57">
        <v>1</v>
      </c>
      <c r="AC57" s="17">
        <v>41967</v>
      </c>
      <c r="AD57" s="11">
        <f t="shared" si="8"/>
        <v>395.07024828021497</v>
      </c>
      <c r="AE57" s="12">
        <f t="shared" si="6"/>
        <v>7000</v>
      </c>
      <c r="AF57" s="21">
        <f t="shared" si="9"/>
        <v>7</v>
      </c>
      <c r="AG57" s="18">
        <f t="shared" si="10"/>
        <v>0.63150425839472746</v>
      </c>
      <c r="AH57" s="13">
        <f t="shared" si="11"/>
        <v>396.34104370363298</v>
      </c>
      <c r="AI57" s="14">
        <f t="shared" si="7"/>
        <v>0.40869319367682316</v>
      </c>
      <c r="AK57" s="22" t="s">
        <v>28</v>
      </c>
      <c r="AL57" s="22">
        <v>34</v>
      </c>
      <c r="AM57" s="22">
        <v>426.91818437229756</v>
      </c>
      <c r="AN57" s="22"/>
      <c r="AO57" s="22"/>
      <c r="AP57" s="22"/>
      <c r="AV57" s="2">
        <f t="shared" si="17"/>
        <v>41916</v>
      </c>
      <c r="AW57" t="s">
        <v>43</v>
      </c>
      <c r="AX57" s="36">
        <f t="shared" si="13"/>
        <v>404.81688561823108</v>
      </c>
      <c r="AY57" s="36">
        <f t="shared" si="14"/>
        <v>404.81688561823108</v>
      </c>
      <c r="AZ57" s="34">
        <f t="shared" si="4"/>
        <v>394.79713641830909</v>
      </c>
      <c r="BA57" s="34">
        <f t="shared" si="5"/>
        <v>10.019749199921989</v>
      </c>
    </row>
    <row r="58" spans="2:53" ht="19.5" thickBot="1" x14ac:dyDescent="0.45">
      <c r="B58" s="1">
        <f t="shared" si="0"/>
        <v>41877</v>
      </c>
      <c r="D58">
        <v>6500</v>
      </c>
      <c r="I58" s="23">
        <v>8</v>
      </c>
      <c r="J58" s="17">
        <v>41897</v>
      </c>
      <c r="K58" s="24">
        <v>404.06941907268748</v>
      </c>
      <c r="L58" s="24">
        <v>3250</v>
      </c>
      <c r="M58" s="21">
        <f t="shared" si="19"/>
        <v>9.3740302107747198</v>
      </c>
      <c r="N58" s="25">
        <f t="shared" si="18"/>
        <v>401.73592039897892</v>
      </c>
      <c r="O58">
        <f t="shared" si="20"/>
        <v>5.4452160601996153</v>
      </c>
      <c r="AA58">
        <v>1</v>
      </c>
      <c r="AC58" s="17">
        <v>41968</v>
      </c>
      <c r="AD58" s="11">
        <f t="shared" si="8"/>
        <v>395.07560341476216</v>
      </c>
      <c r="AE58" s="12">
        <f t="shared" si="6"/>
        <v>7500</v>
      </c>
      <c r="AF58" s="21">
        <f t="shared" si="9"/>
        <v>7.5</v>
      </c>
      <c r="AG58" s="18">
        <f t="shared" si="10"/>
        <v>-0.14922668647483306</v>
      </c>
      <c r="AH58" s="13">
        <f t="shared" si="11"/>
        <v>395.74893440476114</v>
      </c>
      <c r="AI58" s="14">
        <f t="shared" si="7"/>
        <v>0.67660113112601072</v>
      </c>
      <c r="AV58" s="2">
        <f t="shared" si="17"/>
        <v>41917</v>
      </c>
      <c r="AW58" t="s">
        <v>43</v>
      </c>
      <c r="AX58" s="36">
        <f t="shared" si="13"/>
        <v>404.90650528324397</v>
      </c>
      <c r="AY58" s="36">
        <f t="shared" si="14"/>
        <v>404.90650528324397</v>
      </c>
      <c r="AZ58" s="34">
        <f t="shared" si="4"/>
        <v>394.80249155285628</v>
      </c>
      <c r="BA58" s="34">
        <f t="shared" si="5"/>
        <v>10.104013730387692</v>
      </c>
    </row>
    <row r="59" spans="2:53" x14ac:dyDescent="0.4">
      <c r="B59" s="1">
        <f t="shared" si="0"/>
        <v>41878</v>
      </c>
      <c r="C59">
        <v>402.1109819405828</v>
      </c>
      <c r="I59" s="23">
        <v>9</v>
      </c>
      <c r="J59" s="17">
        <v>41898</v>
      </c>
      <c r="K59" s="24">
        <v>403.81246959589765</v>
      </c>
      <c r="L59" s="24">
        <v>1225</v>
      </c>
      <c r="M59" s="21">
        <f t="shared" si="19"/>
        <v>9.1117255994377047</v>
      </c>
      <c r="N59" s="25">
        <f t="shared" si="18"/>
        <v>404.18270579382505</v>
      </c>
      <c r="O59">
        <f t="shared" si="20"/>
        <v>0.13707484225573496</v>
      </c>
      <c r="AA59">
        <v>1</v>
      </c>
      <c r="AC59" s="17">
        <v>41970</v>
      </c>
      <c r="AD59" s="11">
        <f t="shared" si="8"/>
        <v>395.08631368385647</v>
      </c>
      <c r="AE59" s="12">
        <f t="shared" si="6"/>
        <v>6500</v>
      </c>
      <c r="AF59" s="21">
        <f t="shared" si="9"/>
        <v>6.5</v>
      </c>
      <c r="AG59" s="18">
        <f t="shared" si="10"/>
        <v>-0.32859330740109272</v>
      </c>
      <c r="AH59" s="13">
        <f t="shared" si="11"/>
        <v>396.95457354069345</v>
      </c>
      <c r="AI59" s="14">
        <f t="shared" si="7"/>
        <v>4.8261638252227943</v>
      </c>
      <c r="AK59" s="26"/>
      <c r="AL59" s="26" t="s">
        <v>29</v>
      </c>
      <c r="AM59" s="26" t="s">
        <v>18</v>
      </c>
      <c r="AN59" s="26" t="s">
        <v>30</v>
      </c>
      <c r="AO59" s="26" t="s">
        <v>31</v>
      </c>
      <c r="AP59" s="26" t="s">
        <v>32</v>
      </c>
      <c r="AQ59" s="26" t="s">
        <v>33</v>
      </c>
      <c r="AR59" s="26" t="s">
        <v>34</v>
      </c>
      <c r="AS59" s="26" t="s">
        <v>35</v>
      </c>
      <c r="AV59" s="2">
        <f t="shared" si="17"/>
        <v>41918</v>
      </c>
      <c r="AW59" t="s">
        <v>43</v>
      </c>
      <c r="AX59" s="36">
        <f t="shared" si="13"/>
        <v>404.78701239656016</v>
      </c>
      <c r="AY59" s="36">
        <f t="shared" si="14"/>
        <v>404.78701239656016</v>
      </c>
      <c r="AZ59" s="34">
        <f t="shared" si="4"/>
        <v>394.80784668740341</v>
      </c>
      <c r="BA59" s="34">
        <f t="shared" si="5"/>
        <v>9.9791657091567458</v>
      </c>
    </row>
    <row r="60" spans="2:53" x14ac:dyDescent="0.4">
      <c r="B60" s="1">
        <f t="shared" si="0"/>
        <v>41879</v>
      </c>
      <c r="I60" s="23">
        <v>10</v>
      </c>
      <c r="J60" s="17">
        <v>41899</v>
      </c>
      <c r="K60" s="24">
        <v>402.20010544666223</v>
      </c>
      <c r="L60" s="24">
        <v>2575</v>
      </c>
      <c r="M60" s="21">
        <f t="shared" si="19"/>
        <v>7.4940063156550991</v>
      </c>
      <c r="N60" s="25">
        <f t="shared" si="18"/>
        <v>402.55151553059426</v>
      </c>
      <c r="O60">
        <f t="shared" si="20"/>
        <v>0.12348904708911183</v>
      </c>
      <c r="AA60">
        <v>1</v>
      </c>
      <c r="AC60" s="17">
        <v>41972</v>
      </c>
      <c r="AD60" s="11">
        <f t="shared" si="8"/>
        <v>395.09702395295085</v>
      </c>
      <c r="AE60" s="12">
        <f t="shared" si="6"/>
        <v>7500</v>
      </c>
      <c r="AF60" s="21">
        <f t="shared" si="9"/>
        <v>7.5</v>
      </c>
      <c r="AG60" s="18">
        <f t="shared" si="10"/>
        <v>1.5333512515710481</v>
      </c>
      <c r="AH60" s="13">
        <f t="shared" si="11"/>
        <v>395.77035494294984</v>
      </c>
      <c r="AI60" s="14">
        <f t="shared" si="7"/>
        <v>0.73963485031447529</v>
      </c>
      <c r="AK60" s="5" t="s">
        <v>36</v>
      </c>
      <c r="AL60" s="5">
        <v>9.6352974912837457</v>
      </c>
      <c r="AM60" s="5">
        <v>0.78625442409164981</v>
      </c>
      <c r="AN60" s="5">
        <v>12.254681431414886</v>
      </c>
      <c r="AO60" s="5">
        <v>7.9057029915564971E-14</v>
      </c>
      <c r="AP60" s="5">
        <v>8.0356508377820628</v>
      </c>
      <c r="AQ60" s="5">
        <v>11.234944144785429</v>
      </c>
      <c r="AR60" s="5">
        <v>8.0356508377820628</v>
      </c>
      <c r="AS60" s="5">
        <v>11.234944144785429</v>
      </c>
      <c r="AV60" s="2">
        <f t="shared" si="17"/>
        <v>41919</v>
      </c>
      <c r="AW60" t="s">
        <v>43</v>
      </c>
      <c r="AX60" s="36">
        <f t="shared" si="13"/>
        <v>404.69739273154732</v>
      </c>
      <c r="AY60" s="36">
        <f t="shared" si="14"/>
        <v>404.69739273154732</v>
      </c>
      <c r="AZ60" s="34">
        <f t="shared" si="4"/>
        <v>394.8132018219506</v>
      </c>
      <c r="BA60" s="34">
        <f t="shared" si="5"/>
        <v>9.8841909095967253</v>
      </c>
    </row>
    <row r="61" spans="2:53" ht="19.5" thickBot="1" x14ac:dyDescent="0.45">
      <c r="B61" s="1">
        <f t="shared" si="0"/>
        <v>41880</v>
      </c>
      <c r="I61" s="23">
        <v>11</v>
      </c>
      <c r="J61" s="17">
        <v>41900</v>
      </c>
      <c r="K61" s="24">
        <v>400.24128434469588</v>
      </c>
      <c r="L61" s="24">
        <v>5000</v>
      </c>
      <c r="M61" s="21">
        <f t="shared" si="19"/>
        <v>5.5298300791416182</v>
      </c>
      <c r="N61" s="25">
        <f t="shared" si="18"/>
        <v>399.62141450219826</v>
      </c>
      <c r="O61">
        <f t="shared" si="20"/>
        <v>0.38423862163802602</v>
      </c>
      <c r="AA61">
        <v>1</v>
      </c>
      <c r="AC61" s="17">
        <v>41973</v>
      </c>
      <c r="AD61" s="11">
        <f t="shared" si="8"/>
        <v>395.10237908749804</v>
      </c>
      <c r="AE61" s="12">
        <f t="shared" si="6"/>
        <v>7250</v>
      </c>
      <c r="AF61" s="21">
        <f t="shared" si="9"/>
        <v>7.25</v>
      </c>
      <c r="AG61" s="18">
        <f t="shared" si="10"/>
        <v>1.876548897167936</v>
      </c>
      <c r="AH61" s="13">
        <f t="shared" si="11"/>
        <v>396.07444229420656</v>
      </c>
      <c r="AI61" s="14">
        <f t="shared" si="7"/>
        <v>0.81809436424583537</v>
      </c>
      <c r="AK61" s="22" t="s">
        <v>37</v>
      </c>
      <c r="AL61" s="22">
        <v>-1.1949288668379641</v>
      </c>
      <c r="AM61" s="22">
        <v>0.16142608757016741</v>
      </c>
      <c r="AN61" s="22">
        <v>-7.4023281170000601</v>
      </c>
      <c r="AO61" s="22">
        <v>1.6704687297435552E-8</v>
      </c>
      <c r="AP61" s="22">
        <v>-1.5233527114068663</v>
      </c>
      <c r="AQ61" s="22">
        <v>-0.86650502226906179</v>
      </c>
      <c r="AR61" s="22">
        <v>-1.5233527114068663</v>
      </c>
      <c r="AS61" s="22">
        <v>-0.86650502226906179</v>
      </c>
      <c r="AV61" s="2">
        <f t="shared" si="17"/>
        <v>41920</v>
      </c>
      <c r="AW61" t="s">
        <v>43</v>
      </c>
      <c r="AX61" s="36">
        <f t="shared" si="13"/>
        <v>404.84675883990207</v>
      </c>
      <c r="AY61" s="36">
        <f t="shared" si="14"/>
        <v>404.84675883990207</v>
      </c>
      <c r="AZ61" s="34">
        <f t="shared" si="4"/>
        <v>394.81855695649779</v>
      </c>
      <c r="BA61" s="34">
        <f t="shared" si="5"/>
        <v>10.028201883404279</v>
      </c>
    </row>
    <row r="62" spans="2:53" x14ac:dyDescent="0.4">
      <c r="B62" s="1">
        <f t="shared" si="0"/>
        <v>41881</v>
      </c>
      <c r="I62" s="23">
        <v>12</v>
      </c>
      <c r="J62" s="17">
        <v>41901</v>
      </c>
      <c r="K62" s="24">
        <v>403.19679411193164</v>
      </c>
      <c r="L62" s="24">
        <v>1575</v>
      </c>
      <c r="M62" s="21">
        <f t="shared" si="19"/>
        <v>8.4799847118301841</v>
      </c>
      <c r="N62" s="25">
        <f t="shared" si="18"/>
        <v>403.75980461446892</v>
      </c>
      <c r="O62">
        <f t="shared" si="20"/>
        <v>0.31698082596728211</v>
      </c>
      <c r="AV62" s="2">
        <f t="shared" si="17"/>
        <v>41921</v>
      </c>
      <c r="AW62" t="s">
        <v>43</v>
      </c>
      <c r="AX62" s="36">
        <f t="shared" si="13"/>
        <v>405.14549105661155</v>
      </c>
      <c r="AY62" s="36">
        <f t="shared" si="14"/>
        <v>405.14549105661155</v>
      </c>
      <c r="AZ62" s="34">
        <f t="shared" si="4"/>
        <v>394.82391209104492</v>
      </c>
      <c r="BA62" s="34">
        <f t="shared" si="5"/>
        <v>10.32157896556663</v>
      </c>
    </row>
    <row r="63" spans="2:53" x14ac:dyDescent="0.4">
      <c r="B63" s="1">
        <f t="shared" si="0"/>
        <v>41882</v>
      </c>
      <c r="I63" s="23">
        <v>13</v>
      </c>
      <c r="J63" s="17">
        <v>41902</v>
      </c>
      <c r="K63" s="24">
        <v>404.94257183815478</v>
      </c>
      <c r="L63" s="24">
        <v>3500</v>
      </c>
      <c r="M63" s="21">
        <f t="shared" si="19"/>
        <v>10.220407303506136</v>
      </c>
      <c r="N63" s="25">
        <f t="shared" si="18"/>
        <v>401.43384812801025</v>
      </c>
      <c r="O63">
        <f t="shared" si="20"/>
        <v>12.311142074130343</v>
      </c>
      <c r="AV63" s="2">
        <f t="shared" si="17"/>
        <v>41922</v>
      </c>
      <c r="AW63" t="s">
        <v>43</v>
      </c>
      <c r="AX63" s="36">
        <f t="shared" ref="AX63:AX94" si="21">AH97</f>
        <v>405.02599816992773</v>
      </c>
      <c r="AY63" s="36">
        <f t="shared" si="14"/>
        <v>405.02599816992773</v>
      </c>
      <c r="AZ63" s="34">
        <f t="shared" si="4"/>
        <v>394.82926722559216</v>
      </c>
      <c r="BA63" s="34">
        <f t="shared" si="5"/>
        <v>10.19673094433557</v>
      </c>
    </row>
    <row r="64" spans="2:53" x14ac:dyDescent="0.4">
      <c r="B64" s="1">
        <f t="shared" si="0"/>
        <v>41883</v>
      </c>
      <c r="C64">
        <v>399.62868139223582</v>
      </c>
      <c r="I64" s="23">
        <v>14</v>
      </c>
      <c r="J64" s="17">
        <v>41905</v>
      </c>
      <c r="K64" s="24">
        <v>400.95096156052756</v>
      </c>
      <c r="L64" s="24">
        <v>2125</v>
      </c>
      <c r="M64" s="21">
        <f t="shared" si="19"/>
        <v>6.2127316222374134</v>
      </c>
      <c r="N64" s="25">
        <f t="shared" si="18"/>
        <v>403.09524561833786</v>
      </c>
      <c r="O64">
        <f t="shared" si="20"/>
        <v>4.5979541205793888</v>
      </c>
      <c r="AC64" s="6"/>
      <c r="AD64" s="6"/>
      <c r="AE64" s="6"/>
      <c r="AF64" s="6"/>
      <c r="AG64" s="6"/>
      <c r="AH64" s="41" t="s">
        <v>53</v>
      </c>
      <c r="AI64" s="4" t="s">
        <v>55</v>
      </c>
      <c r="AJ64" s="4" t="s">
        <v>54</v>
      </c>
      <c r="AV64" s="2">
        <f t="shared" si="17"/>
        <v>41923</v>
      </c>
      <c r="AW64" t="s">
        <v>43</v>
      </c>
      <c r="AX64" s="36">
        <f t="shared" si="21"/>
        <v>404.57789984486351</v>
      </c>
      <c r="AY64" s="36">
        <f t="shared" si="14"/>
        <v>404.57789984486351</v>
      </c>
      <c r="AZ64" s="34">
        <f t="shared" si="4"/>
        <v>394.83462236013929</v>
      </c>
      <c r="BA64" s="34">
        <f t="shared" si="5"/>
        <v>9.7432774847242172</v>
      </c>
    </row>
    <row r="65" spans="2:53" x14ac:dyDescent="0.4">
      <c r="B65" s="1">
        <f t="shared" si="0"/>
        <v>41884</v>
      </c>
      <c r="C65">
        <v>399.0211799048044</v>
      </c>
      <c r="I65" s="23">
        <v>15</v>
      </c>
      <c r="J65" s="17">
        <v>41906</v>
      </c>
      <c r="K65" s="24">
        <v>402.60339123159304</v>
      </c>
      <c r="L65" s="24">
        <v>300</v>
      </c>
      <c r="M65" s="21">
        <f t="shared" si="19"/>
        <v>7.8598061587557027</v>
      </c>
      <c r="N65" s="25">
        <f t="shared" si="18"/>
        <v>405.30037319640911</v>
      </c>
      <c r="O65">
        <f t="shared" si="20"/>
        <v>7.2737117185431766</v>
      </c>
      <c r="AC65" s="15">
        <v>41890</v>
      </c>
      <c r="AD65" s="27">
        <f t="shared" ref="AD65:AD128" si="22">IF(((AC65*AD$23+AD$24)&lt;$M$26),$M$26,AC65*AD$23+AD$24)</f>
        <v>396</v>
      </c>
      <c r="AE65">
        <v>1750</v>
      </c>
      <c r="AH65" s="28">
        <f>AE65*AL$61/1000+AL$60+AD65</f>
        <v>403.54417197431729</v>
      </c>
      <c r="AI65" s="16">
        <f>AC65*X$32+X$31</f>
        <v>394.65790292008251</v>
      </c>
      <c r="AJ65" s="37">
        <f>AH65-AI65</f>
        <v>8.8862690542347877</v>
      </c>
      <c r="AK65" t="s">
        <v>42</v>
      </c>
      <c r="AM65" t="s">
        <v>38</v>
      </c>
      <c r="AV65" s="2">
        <f t="shared" si="17"/>
        <v>41924</v>
      </c>
      <c r="AW65" t="s">
        <v>43</v>
      </c>
      <c r="AX65" s="36">
        <f t="shared" si="21"/>
        <v>404.87663206157299</v>
      </c>
      <c r="AY65" s="36">
        <f t="shared" si="14"/>
        <v>404.87663206157299</v>
      </c>
      <c r="AZ65" s="34">
        <f t="shared" si="4"/>
        <v>394.83997749468648</v>
      </c>
      <c r="BA65" s="34">
        <f t="shared" si="5"/>
        <v>10.036654566886511</v>
      </c>
    </row>
    <row r="66" spans="2:53" x14ac:dyDescent="0.4">
      <c r="B66" s="1">
        <f t="shared" si="0"/>
        <v>41885</v>
      </c>
      <c r="C66">
        <v>400.39443569900033</v>
      </c>
      <c r="I66" s="23">
        <v>16</v>
      </c>
      <c r="J66" s="17">
        <v>41909</v>
      </c>
      <c r="K66" s="24">
        <v>399.26169331170848</v>
      </c>
      <c r="L66" s="24">
        <v>1000</v>
      </c>
      <c r="M66" s="21">
        <f t="shared" si="19"/>
        <v>4.502042835229588</v>
      </c>
      <c r="N66" s="25">
        <f t="shared" si="18"/>
        <v>404.45457083769685</v>
      </c>
      <c r="O66">
        <f t="shared" si="20"/>
        <v>26.965976999915043</v>
      </c>
      <c r="AC66" s="15">
        <v>41891</v>
      </c>
      <c r="AD66" s="27">
        <f t="shared" si="22"/>
        <v>395.89854544705014</v>
      </c>
      <c r="AE66">
        <v>5000</v>
      </c>
      <c r="AH66" s="28">
        <f t="shared" ref="AH66:AH129" si="23">AE66*AL$61/1000+AL$60+AD66</f>
        <v>399.55919860414406</v>
      </c>
      <c r="AI66" s="16">
        <f t="shared" ref="AI66:AI129" si="24">AC66*X$32+X$31</f>
        <v>394.66325805462975</v>
      </c>
      <c r="AJ66" s="37">
        <f t="shared" ref="AJ66:AJ129" si="25">AH66-AI66</f>
        <v>4.8959405495143073</v>
      </c>
      <c r="AK66" t="s">
        <v>43</v>
      </c>
      <c r="AM66" s="36">
        <f>AVERAGE(AJ78:AJ129)</f>
        <v>8.4758090004667608</v>
      </c>
      <c r="AV66" s="2">
        <f t="shared" si="17"/>
        <v>41925</v>
      </c>
      <c r="AW66" t="s">
        <v>43</v>
      </c>
      <c r="AX66" s="36">
        <f t="shared" si="21"/>
        <v>405.02599816992773</v>
      </c>
      <c r="AY66" s="36">
        <f t="shared" si="14"/>
        <v>405.02599816992773</v>
      </c>
      <c r="AZ66" s="34">
        <f t="shared" si="4"/>
        <v>394.84533262923367</v>
      </c>
      <c r="BA66" s="34">
        <f t="shared" si="5"/>
        <v>10.180665540694065</v>
      </c>
    </row>
    <row r="67" spans="2:53" x14ac:dyDescent="0.4">
      <c r="B67" s="1">
        <f t="shared" si="0"/>
        <v>41886</v>
      </c>
      <c r="C67">
        <v>401.0146153872243</v>
      </c>
      <c r="I67" s="23">
        <v>17</v>
      </c>
      <c r="J67" s="17">
        <v>41910</v>
      </c>
      <c r="K67" s="24">
        <v>403.76481584231647</v>
      </c>
      <c r="L67" s="24">
        <v>2000</v>
      </c>
      <c r="M67" s="21">
        <f t="shared" si="19"/>
        <v>8.9998102312904393</v>
      </c>
      <c r="N67" s="25">
        <f t="shared" si="18"/>
        <v>403.24628175382219</v>
      </c>
      <c r="O67">
        <f t="shared" si="20"/>
        <v>0.26887760093059121</v>
      </c>
      <c r="AC67" s="15">
        <v>41892</v>
      </c>
      <c r="AD67" s="27">
        <f t="shared" si="22"/>
        <v>395.89854544705014</v>
      </c>
      <c r="AE67">
        <v>5250</v>
      </c>
      <c r="AH67" s="28">
        <f t="shared" si="23"/>
        <v>399.26046638743458</v>
      </c>
      <c r="AI67" s="16">
        <f t="shared" si="24"/>
        <v>394.66861318917688</v>
      </c>
      <c r="AJ67" s="37">
        <f t="shared" si="25"/>
        <v>4.5918531982576951</v>
      </c>
      <c r="AK67" t="s">
        <v>43</v>
      </c>
      <c r="AM67" t="s">
        <v>39</v>
      </c>
      <c r="AV67" s="2">
        <f t="shared" si="17"/>
        <v>41926</v>
      </c>
      <c r="AW67" t="s">
        <v>43</v>
      </c>
      <c r="AX67" s="36">
        <f t="shared" si="21"/>
        <v>404.9363785049149</v>
      </c>
      <c r="AY67" s="36">
        <f t="shared" si="14"/>
        <v>404.9363785049149</v>
      </c>
      <c r="AZ67" s="34">
        <f t="shared" si="4"/>
        <v>394.8506877637808</v>
      </c>
      <c r="BA67" s="34">
        <f t="shared" si="5"/>
        <v>10.085690741134101</v>
      </c>
    </row>
    <row r="68" spans="2:53" x14ac:dyDescent="0.4">
      <c r="B68" s="1">
        <f t="shared" si="0"/>
        <v>41887</v>
      </c>
      <c r="C68">
        <v>401.79478056369635</v>
      </c>
      <c r="I68" s="23">
        <v>18</v>
      </c>
      <c r="J68" s="17">
        <v>41914</v>
      </c>
      <c r="K68" s="24">
        <v>401.91527077058225</v>
      </c>
      <c r="L68" s="24">
        <v>850</v>
      </c>
      <c r="M68" s="21">
        <f t="shared" si="19"/>
        <v>7.1288446213674774</v>
      </c>
      <c r="N68" s="25">
        <f t="shared" si="18"/>
        <v>404.63581420027805</v>
      </c>
      <c r="O68">
        <f t="shared" si="20"/>
        <v>7.4013565528609568</v>
      </c>
      <c r="Q68" t="s">
        <v>79</v>
      </c>
      <c r="AC68" s="15">
        <v>41893</v>
      </c>
      <c r="AD68" s="27">
        <f t="shared" si="22"/>
        <v>395.89854544705014</v>
      </c>
      <c r="AE68">
        <v>5250</v>
      </c>
      <c r="AH68" s="28">
        <f t="shared" si="23"/>
        <v>399.26046638743458</v>
      </c>
      <c r="AI68" s="16">
        <f t="shared" si="24"/>
        <v>394.67396832372407</v>
      </c>
      <c r="AJ68" s="37">
        <f t="shared" si="25"/>
        <v>4.5864980637105077</v>
      </c>
      <c r="AK68" t="s">
        <v>43</v>
      </c>
      <c r="AM68">
        <f>_xlfn.STDEV.P(AJ78:AJ129)</f>
        <v>1.8626796729556061</v>
      </c>
      <c r="AV68" s="2">
        <f t="shared" si="17"/>
        <v>41927</v>
      </c>
      <c r="AW68" t="s">
        <v>43</v>
      </c>
      <c r="AX68" s="36">
        <f t="shared" si="21"/>
        <v>404.66751950987634</v>
      </c>
      <c r="AY68" s="36">
        <f t="shared" si="14"/>
        <v>404.66751950987634</v>
      </c>
      <c r="AZ68" s="34">
        <f t="shared" si="4"/>
        <v>394.85604289832804</v>
      </c>
      <c r="BA68" s="34">
        <f t="shared" si="5"/>
        <v>9.8114766115483008</v>
      </c>
    </row>
    <row r="69" spans="2:53" ht="19.5" thickBot="1" x14ac:dyDescent="0.45">
      <c r="B69" s="1">
        <f t="shared" ref="B69:B132" si="26">B68+1</f>
        <v>41888</v>
      </c>
      <c r="C69">
        <v>401.5517320711416</v>
      </c>
      <c r="I69" s="23">
        <v>19</v>
      </c>
      <c r="J69" s="17">
        <v>41915</v>
      </c>
      <c r="K69" s="24">
        <v>403.32984939759035</v>
      </c>
      <c r="L69" s="24">
        <v>500</v>
      </c>
      <c r="M69" s="21">
        <f t="shared" si="19"/>
        <v>8.5380681138284444</v>
      </c>
      <c r="N69" s="25">
        <f t="shared" si="18"/>
        <v>405.05871537963418</v>
      </c>
      <c r="O69">
        <f t="shared" si="20"/>
        <v>2.9889775838683712</v>
      </c>
      <c r="AC69" s="15">
        <v>41894</v>
      </c>
      <c r="AD69" s="27">
        <f t="shared" si="22"/>
        <v>395.89854544705014</v>
      </c>
      <c r="AE69">
        <v>5000</v>
      </c>
      <c r="AH69" s="28">
        <f t="shared" si="23"/>
        <v>399.55919860414406</v>
      </c>
      <c r="AI69" s="16">
        <f t="shared" si="24"/>
        <v>394.67932345827126</v>
      </c>
      <c r="AJ69" s="37">
        <f t="shared" si="25"/>
        <v>4.879875145872802</v>
      </c>
      <c r="AK69" t="s">
        <v>43</v>
      </c>
      <c r="AV69" s="2">
        <f t="shared" si="17"/>
        <v>41928</v>
      </c>
      <c r="AW69" t="s">
        <v>43</v>
      </c>
      <c r="AX69" s="36">
        <f t="shared" si="21"/>
        <v>402.54652077123899</v>
      </c>
      <c r="AY69" s="36">
        <f t="shared" si="14"/>
        <v>402.54652077123899</v>
      </c>
      <c r="AZ69" s="34">
        <f t="shared" si="4"/>
        <v>394.86139803287517</v>
      </c>
      <c r="BA69" s="34">
        <f t="shared" si="5"/>
        <v>7.6851227383638161</v>
      </c>
    </row>
    <row r="70" spans="2:53" x14ac:dyDescent="0.4">
      <c r="B70" s="1">
        <f t="shared" si="26"/>
        <v>41889</v>
      </c>
      <c r="C70">
        <v>404.28637126282905</v>
      </c>
      <c r="I70" s="23">
        <v>20</v>
      </c>
      <c r="J70" s="17">
        <v>41935</v>
      </c>
      <c r="K70" s="24">
        <v>399.6529288582903</v>
      </c>
      <c r="L70" s="24">
        <v>3050</v>
      </c>
      <c r="M70" s="21">
        <f t="shared" si="19"/>
        <v>4.7540448835848679</v>
      </c>
      <c r="N70" s="25">
        <f t="shared" si="18"/>
        <v>401.97757821575385</v>
      </c>
      <c r="O70">
        <f t="shared" si="20"/>
        <v>5.4039946351557262</v>
      </c>
      <c r="Q70" s="19" t="s">
        <v>78</v>
      </c>
      <c r="R70" s="19"/>
      <c r="AC70" s="15">
        <v>41895</v>
      </c>
      <c r="AD70" s="27">
        <f t="shared" si="22"/>
        <v>395.89854544705014</v>
      </c>
      <c r="AE70">
        <v>700</v>
      </c>
      <c r="AH70" s="28">
        <f t="shared" si="23"/>
        <v>404.69739273154732</v>
      </c>
      <c r="AI70" s="16">
        <f t="shared" si="24"/>
        <v>394.68467859281839</v>
      </c>
      <c r="AJ70" s="37">
        <f t="shared" si="25"/>
        <v>10.012714138728938</v>
      </c>
      <c r="AK70" t="s">
        <v>43</v>
      </c>
      <c r="AM70" s="36">
        <f>SUM(AJ65:AJ126)</f>
        <v>511.66088673894683</v>
      </c>
      <c r="AN70">
        <f>AM68*AM73*2</f>
        <v>182.54260794964941</v>
      </c>
      <c r="AV70" s="2">
        <f t="shared" si="17"/>
        <v>41929</v>
      </c>
      <c r="AW70" t="s">
        <v>43</v>
      </c>
      <c r="AX70" s="36">
        <f t="shared" si="21"/>
        <v>404.72726595321825</v>
      </c>
      <c r="AY70" s="36">
        <f t="shared" si="14"/>
        <v>404.72726595321825</v>
      </c>
      <c r="AZ70" s="34">
        <f t="shared" si="4"/>
        <v>394.86675316742236</v>
      </c>
      <c r="BA70" s="34">
        <f t="shared" si="5"/>
        <v>9.8605127857958905</v>
      </c>
    </row>
    <row r="71" spans="2:53" x14ac:dyDescent="0.4">
      <c r="B71" s="1">
        <f t="shared" si="26"/>
        <v>41890</v>
      </c>
      <c r="C71">
        <v>400.4788230421687</v>
      </c>
      <c r="D71">
        <v>1750</v>
      </c>
      <c r="F71">
        <f>AVERAGE(F73:F83)</f>
        <v>6.721043492009084</v>
      </c>
      <c r="I71" s="23">
        <v>21</v>
      </c>
      <c r="J71" s="17">
        <v>41955</v>
      </c>
      <c r="K71" s="24">
        <v>395.79961630613377</v>
      </c>
      <c r="L71" s="24">
        <v>6000</v>
      </c>
      <c r="M71" s="21">
        <f t="shared" si="19"/>
        <v>0.79362964048488038</v>
      </c>
      <c r="N71" s="25">
        <f t="shared" si="18"/>
        <v>398.41312541832366</v>
      </c>
      <c r="O71">
        <f t="shared" si="20"/>
        <v>6.8304298794995777</v>
      </c>
      <c r="Q71" s="5" t="s">
        <v>74</v>
      </c>
      <c r="R71" s="5">
        <v>0.79257148239487329</v>
      </c>
      <c r="AC71" s="15">
        <v>41896</v>
      </c>
      <c r="AD71" s="27">
        <f t="shared" si="22"/>
        <v>395.89854544705014</v>
      </c>
      <c r="AE71">
        <v>3450</v>
      </c>
      <c r="AH71" s="28">
        <f t="shared" si="23"/>
        <v>401.41133834774291</v>
      </c>
      <c r="AI71" s="16">
        <f t="shared" si="24"/>
        <v>394.69003372736563</v>
      </c>
      <c r="AJ71" s="37">
        <f t="shared" si="25"/>
        <v>6.7213046203772819</v>
      </c>
      <c r="AK71" t="s">
        <v>41</v>
      </c>
      <c r="AV71" s="2">
        <f t="shared" si="17"/>
        <v>41930</v>
      </c>
      <c r="AW71" t="s">
        <v>43</v>
      </c>
      <c r="AX71" s="36">
        <f t="shared" si="21"/>
        <v>403.56221030805125</v>
      </c>
      <c r="AY71" s="36">
        <f t="shared" si="14"/>
        <v>403.56221030805125</v>
      </c>
      <c r="AZ71" s="34">
        <f t="shared" si="4"/>
        <v>394.87210830196955</v>
      </c>
      <c r="BA71" s="34">
        <f t="shared" si="5"/>
        <v>8.6901020060817018</v>
      </c>
    </row>
    <row r="72" spans="2:53" x14ac:dyDescent="0.4">
      <c r="B72" s="1">
        <f t="shared" si="26"/>
        <v>41891</v>
      </c>
      <c r="C72">
        <v>402.08387245183258</v>
      </c>
      <c r="D72">
        <v>5000</v>
      </c>
      <c r="I72" s="23">
        <v>22</v>
      </c>
      <c r="J72" s="17">
        <v>41956</v>
      </c>
      <c r="K72" s="24">
        <v>397.22343509454475</v>
      </c>
      <c r="L72" s="24">
        <v>6250</v>
      </c>
      <c r="M72" s="21">
        <f t="shared" si="19"/>
        <v>2.2120932943486764</v>
      </c>
      <c r="N72" s="25">
        <f t="shared" si="18"/>
        <v>398.11105314735499</v>
      </c>
      <c r="O72">
        <f t="shared" si="20"/>
        <v>0.78786580767464121</v>
      </c>
      <c r="Q72" s="5" t="s">
        <v>75</v>
      </c>
      <c r="R72" s="5">
        <v>0.62816955470560698</v>
      </c>
      <c r="AC72" s="15">
        <v>41897</v>
      </c>
      <c r="AD72" s="27">
        <f t="shared" si="22"/>
        <v>395.89854544705014</v>
      </c>
      <c r="AE72">
        <v>3250</v>
      </c>
      <c r="AH72" s="28">
        <f t="shared" si="23"/>
        <v>401.65032412111049</v>
      </c>
      <c r="AI72" s="16">
        <f t="shared" si="24"/>
        <v>394.69538886191276</v>
      </c>
      <c r="AJ72" s="37">
        <f t="shared" si="25"/>
        <v>6.9549352591977254</v>
      </c>
      <c r="AK72" t="s">
        <v>43</v>
      </c>
      <c r="AM72" t="s">
        <v>40</v>
      </c>
      <c r="AV72" s="2">
        <f t="shared" si="17"/>
        <v>41931</v>
      </c>
      <c r="AW72" t="s">
        <v>43</v>
      </c>
      <c r="AX72" s="36">
        <f t="shared" si="21"/>
        <v>403.83106930308981</v>
      </c>
      <c r="AY72" s="36">
        <f t="shared" si="14"/>
        <v>403.83106930308981</v>
      </c>
      <c r="AZ72" s="34">
        <f t="shared" si="4"/>
        <v>394.87746343651668</v>
      </c>
      <c r="BA72" s="34">
        <f t="shared" si="5"/>
        <v>8.9536058665731275</v>
      </c>
    </row>
    <row r="73" spans="2:53" x14ac:dyDescent="0.4">
      <c r="B73" s="1">
        <f t="shared" si="26"/>
        <v>41892</v>
      </c>
      <c r="C73">
        <v>400.97816553639717</v>
      </c>
      <c r="D73">
        <v>5250</v>
      </c>
      <c r="F73">
        <f>C73-X$26</f>
        <v>5.0796200893470314</v>
      </c>
      <c r="I73" s="23">
        <v>23</v>
      </c>
      <c r="J73" s="17">
        <v>41958</v>
      </c>
      <c r="K73" s="24">
        <v>396.43512379187081</v>
      </c>
      <c r="L73" s="24">
        <v>6500</v>
      </c>
      <c r="M73" s="21">
        <f t="shared" si="19"/>
        <v>1.4130717225803551</v>
      </c>
      <c r="N73" s="25">
        <f t="shared" si="18"/>
        <v>397.80898087638633</v>
      </c>
      <c r="O73">
        <f t="shared" si="20"/>
        <v>1.8874832886734871</v>
      </c>
      <c r="Q73" s="5" t="s">
        <v>76</v>
      </c>
      <c r="R73" s="5">
        <v>0.61690196545426179</v>
      </c>
      <c r="AC73" s="15">
        <v>41898</v>
      </c>
      <c r="AD73" s="27">
        <f t="shared" si="22"/>
        <v>395.89854544705014</v>
      </c>
      <c r="AE73">
        <v>1225</v>
      </c>
      <c r="AH73" s="28">
        <f t="shared" si="23"/>
        <v>404.07005507645738</v>
      </c>
      <c r="AI73" s="16">
        <f t="shared" si="24"/>
        <v>394.70074399645995</v>
      </c>
      <c r="AJ73" s="37">
        <f t="shared" si="25"/>
        <v>9.3693110799974306</v>
      </c>
      <c r="AK73" t="s">
        <v>44</v>
      </c>
      <c r="AM73">
        <f>SUM(AK65:AK126)</f>
        <v>49</v>
      </c>
      <c r="AV73" s="2">
        <f t="shared" si="17"/>
        <v>41932</v>
      </c>
      <c r="AW73" t="s">
        <v>43</v>
      </c>
      <c r="AX73" s="36">
        <f t="shared" si="21"/>
        <v>402.9348726529613</v>
      </c>
      <c r="AY73" s="36">
        <f t="shared" si="14"/>
        <v>402.9348726529613</v>
      </c>
      <c r="AZ73" s="34">
        <f t="shared" si="4"/>
        <v>394.88281857106386</v>
      </c>
      <c r="BA73" s="34">
        <f t="shared" si="5"/>
        <v>8.0520540818974382</v>
      </c>
    </row>
    <row r="74" spans="2:53" x14ac:dyDescent="0.4">
      <c r="B74" s="1">
        <f t="shared" si="26"/>
        <v>41893</v>
      </c>
      <c r="C74">
        <v>400.95835668516759</v>
      </c>
      <c r="D74">
        <v>5250</v>
      </c>
      <c r="F74">
        <f t="shared" ref="F74:F83" si="27">C74-X$26</f>
        <v>5.0598112381174474</v>
      </c>
      <c r="I74" s="23">
        <v>24</v>
      </c>
      <c r="J74" s="17">
        <v>41959</v>
      </c>
      <c r="K74" s="24">
        <v>396.16086634883095</v>
      </c>
      <c r="L74" s="24">
        <v>6250</v>
      </c>
      <c r="M74" s="21">
        <f t="shared" si="19"/>
        <v>1.1334591449933669</v>
      </c>
      <c r="N74" s="25">
        <f t="shared" si="18"/>
        <v>398.11105314735499</v>
      </c>
      <c r="O74">
        <f t="shared" si="20"/>
        <v>3.8032285491374593</v>
      </c>
      <c r="Q74" s="5" t="s">
        <v>77</v>
      </c>
      <c r="R74" s="5">
        <v>2.2106142207520061</v>
      </c>
      <c r="AC74" s="15">
        <v>41899</v>
      </c>
      <c r="AD74" s="27">
        <f t="shared" si="22"/>
        <v>395.89854544705014</v>
      </c>
      <c r="AE74">
        <v>2575</v>
      </c>
      <c r="AH74" s="28">
        <f t="shared" si="23"/>
        <v>402.45690110622616</v>
      </c>
      <c r="AI74" s="16">
        <f t="shared" si="24"/>
        <v>394.70609913100714</v>
      </c>
      <c r="AJ74" s="37">
        <f t="shared" si="25"/>
        <v>7.7508019752190194</v>
      </c>
      <c r="AK74" t="s">
        <v>45</v>
      </c>
      <c r="AV74" s="2">
        <f t="shared" si="17"/>
        <v>41933</v>
      </c>
      <c r="AW74" t="s">
        <v>43</v>
      </c>
      <c r="AX74" s="36">
        <f t="shared" si="21"/>
        <v>403.59208352972217</v>
      </c>
      <c r="AY74" s="36">
        <f t="shared" si="14"/>
        <v>403.59208352972217</v>
      </c>
      <c r="AZ74" s="34">
        <f t="shared" si="4"/>
        <v>394.88817370561105</v>
      </c>
      <c r="BA74" s="34">
        <f t="shared" si="5"/>
        <v>8.7039098241111219</v>
      </c>
    </row>
    <row r="75" spans="2:53" ht="19.5" thickBot="1" x14ac:dyDescent="0.45">
      <c r="B75" s="1">
        <f t="shared" si="26"/>
        <v>41894</v>
      </c>
      <c r="C75">
        <v>402.09826255020096</v>
      </c>
      <c r="D75">
        <v>5000</v>
      </c>
      <c r="F75">
        <f t="shared" si="27"/>
        <v>6.1997171031508174</v>
      </c>
      <c r="I75" s="23">
        <v>25</v>
      </c>
      <c r="J75" s="17">
        <v>41961</v>
      </c>
      <c r="K75" s="24">
        <v>395.46466181997062</v>
      </c>
      <c r="L75" s="24">
        <v>6250</v>
      </c>
      <c r="M75" s="21">
        <f t="shared" si="19"/>
        <v>0.42654434703865718</v>
      </c>
      <c r="N75" s="25">
        <f t="shared" si="18"/>
        <v>398.11105314735499</v>
      </c>
      <c r="O75">
        <f t="shared" si="20"/>
        <v>7.0033870576552539</v>
      </c>
      <c r="Q75" s="22" t="s">
        <v>65</v>
      </c>
      <c r="R75" s="22">
        <v>35</v>
      </c>
      <c r="AC75" s="15">
        <v>41900</v>
      </c>
      <c r="AD75" s="27">
        <f t="shared" si="22"/>
        <v>395.89854544705014</v>
      </c>
      <c r="AE75">
        <v>5000</v>
      </c>
      <c r="AH75" s="28">
        <f t="shared" si="23"/>
        <v>399.55919860414406</v>
      </c>
      <c r="AI75" s="16">
        <f t="shared" si="24"/>
        <v>394.71145426555427</v>
      </c>
      <c r="AJ75" s="37">
        <f t="shared" si="25"/>
        <v>4.8477443385897914</v>
      </c>
      <c r="AK75" t="s">
        <v>42</v>
      </c>
      <c r="AV75" s="2">
        <f t="shared" si="17"/>
        <v>41934</v>
      </c>
      <c r="AW75" t="s">
        <v>43</v>
      </c>
      <c r="AX75" s="36">
        <f t="shared" si="21"/>
        <v>403.53233708638027</v>
      </c>
      <c r="AY75" s="36">
        <f t="shared" si="14"/>
        <v>403.53233708638027</v>
      </c>
      <c r="AZ75" s="34">
        <f t="shared" si="4"/>
        <v>394.89352884015824</v>
      </c>
      <c r="BA75" s="34">
        <f t="shared" si="5"/>
        <v>8.6388082462220268</v>
      </c>
    </row>
    <row r="76" spans="2:53" x14ac:dyDescent="0.4">
      <c r="B76" s="1">
        <f t="shared" si="26"/>
        <v>41895</v>
      </c>
      <c r="C76">
        <v>403.54127215894829</v>
      </c>
      <c r="D76">
        <v>700</v>
      </c>
      <c r="F76">
        <f t="shared" si="27"/>
        <v>7.642726711898149</v>
      </c>
      <c r="I76" s="23">
        <v>26</v>
      </c>
      <c r="J76" s="17">
        <v>41962</v>
      </c>
      <c r="K76" s="24">
        <v>396.78872464215851</v>
      </c>
      <c r="L76" s="24">
        <v>4750</v>
      </c>
      <c r="M76" s="21">
        <f t="shared" si="19"/>
        <v>1.7452520346794245</v>
      </c>
      <c r="N76" s="25">
        <f t="shared" si="18"/>
        <v>399.92348677316693</v>
      </c>
      <c r="O76">
        <f t="shared" si="20"/>
        <v>9.82673361800442</v>
      </c>
      <c r="AC76" s="15">
        <v>41901</v>
      </c>
      <c r="AD76" s="27">
        <f t="shared" si="22"/>
        <v>395.89854544705014</v>
      </c>
      <c r="AE76">
        <v>1575</v>
      </c>
      <c r="AH76" s="28">
        <f t="shared" si="23"/>
        <v>403.65182997306408</v>
      </c>
      <c r="AI76" s="16">
        <f t="shared" si="24"/>
        <v>394.71680940010145</v>
      </c>
      <c r="AJ76" s="37">
        <f t="shared" si="25"/>
        <v>8.9350205729626282</v>
      </c>
      <c r="AK76" t="s">
        <v>42</v>
      </c>
      <c r="AM76" t="s">
        <v>41</v>
      </c>
      <c r="AV76" s="2">
        <f t="shared" ref="AV76:AV95" si="28">B116</f>
        <v>41935</v>
      </c>
      <c r="AW76">
        <f>C116</f>
        <v>399.6529288582903</v>
      </c>
      <c r="AX76" s="36">
        <f t="shared" si="21"/>
        <v>401.88930989447812</v>
      </c>
      <c r="AY76" s="36">
        <f t="shared" si="14"/>
        <v>401.88930989447812</v>
      </c>
      <c r="AZ76" s="34">
        <f t="shared" si="4"/>
        <v>394.89888397470543</v>
      </c>
      <c r="BA76" s="34">
        <f t="shared" si="5"/>
        <v>6.9904259197726901</v>
      </c>
    </row>
    <row r="77" spans="2:53" ht="19.5" thickBot="1" x14ac:dyDescent="0.45">
      <c r="B77" s="1">
        <f t="shared" si="26"/>
        <v>41896</v>
      </c>
      <c r="C77">
        <v>402.77677698890778</v>
      </c>
      <c r="D77">
        <v>3450</v>
      </c>
      <c r="F77">
        <f t="shared" si="27"/>
        <v>6.8782315418576445</v>
      </c>
      <c r="I77" s="23">
        <v>27</v>
      </c>
      <c r="J77" s="17">
        <v>41963</v>
      </c>
      <c r="K77" s="24">
        <v>395.23581399240373</v>
      </c>
      <c r="L77" s="24">
        <v>6750</v>
      </c>
      <c r="M77" s="21">
        <f t="shared" si="19"/>
        <v>0.18698625037740157</v>
      </c>
      <c r="N77" s="25">
        <f t="shared" si="18"/>
        <v>397.50690860541766</v>
      </c>
      <c r="O77">
        <f t="shared" si="20"/>
        <v>5.1578707412608882</v>
      </c>
      <c r="Q77" t="s">
        <v>81</v>
      </c>
      <c r="AC77" s="15">
        <v>41902</v>
      </c>
      <c r="AD77" s="27">
        <f t="shared" si="22"/>
        <v>395.89854544705014</v>
      </c>
      <c r="AE77">
        <v>3500</v>
      </c>
      <c r="AH77" s="28">
        <f t="shared" si="23"/>
        <v>401.351591904401</v>
      </c>
      <c r="AI77" s="16">
        <f t="shared" si="24"/>
        <v>394.72216453464864</v>
      </c>
      <c r="AJ77" s="37">
        <f t="shared" si="25"/>
        <v>6.6294273697523636</v>
      </c>
      <c r="AK77" t="s">
        <v>42</v>
      </c>
      <c r="AV77" s="2">
        <f t="shared" si="28"/>
        <v>41936</v>
      </c>
      <c r="AW77" t="s">
        <v>43</v>
      </c>
      <c r="AX77" s="36">
        <f t="shared" si="21"/>
        <v>402.24778855452951</v>
      </c>
      <c r="AY77" s="36">
        <f t="shared" si="14"/>
        <v>402.24778855452951</v>
      </c>
      <c r="AZ77" s="34">
        <f t="shared" si="4"/>
        <v>394.90423910925256</v>
      </c>
      <c r="BA77" s="34">
        <f t="shared" si="5"/>
        <v>7.343549445276949</v>
      </c>
    </row>
    <row r="78" spans="2:53" x14ac:dyDescent="0.4">
      <c r="B78" s="1">
        <f t="shared" si="26"/>
        <v>41897</v>
      </c>
      <c r="C78">
        <v>404.06941907268748</v>
      </c>
      <c r="D78">
        <v>3250</v>
      </c>
      <c r="F78">
        <f t="shared" si="27"/>
        <v>8.1708736256373413</v>
      </c>
      <c r="I78" s="23">
        <v>28</v>
      </c>
      <c r="J78" s="17">
        <v>41964</v>
      </c>
      <c r="K78" s="24">
        <v>394.39565485154918</v>
      </c>
      <c r="L78" s="24">
        <v>5500</v>
      </c>
      <c r="M78" s="21">
        <f t="shared" si="19"/>
        <v>-0.65852802502428176</v>
      </c>
      <c r="N78" s="25">
        <f t="shared" si="18"/>
        <v>399.01726996026099</v>
      </c>
      <c r="O78">
        <f t="shared" si="20"/>
        <v>21.359326213073256</v>
      </c>
      <c r="Q78" s="26"/>
      <c r="R78" s="26" t="s">
        <v>68</v>
      </c>
      <c r="S78" s="26" t="s">
        <v>69</v>
      </c>
      <c r="T78" s="26" t="s">
        <v>67</v>
      </c>
      <c r="U78" s="26" t="s">
        <v>71</v>
      </c>
      <c r="V78" s="26" t="s">
        <v>70</v>
      </c>
      <c r="AC78" s="29">
        <v>41903</v>
      </c>
      <c r="AD78" s="27">
        <f t="shared" si="22"/>
        <v>395.89854544705014</v>
      </c>
      <c r="AE78" s="30">
        <v>1750</v>
      </c>
      <c r="AF78" s="30"/>
      <c r="AG78" s="30"/>
      <c r="AH78" s="28">
        <f t="shared" si="23"/>
        <v>403.44271742136743</v>
      </c>
      <c r="AI78" s="16">
        <f t="shared" si="24"/>
        <v>394.72751966919577</v>
      </c>
      <c r="AJ78" s="38">
        <f t="shared" si="25"/>
        <v>8.7151977521716617</v>
      </c>
      <c r="AK78">
        <v>1</v>
      </c>
      <c r="AV78" s="2">
        <f t="shared" si="28"/>
        <v>41937</v>
      </c>
      <c r="AW78" t="s">
        <v>43</v>
      </c>
      <c r="AX78" s="36">
        <f t="shared" si="21"/>
        <v>400.6047613626273</v>
      </c>
      <c r="AY78" s="36">
        <f t="shared" si="14"/>
        <v>400.6047613626273</v>
      </c>
      <c r="AZ78" s="34">
        <f t="shared" si="4"/>
        <v>394.90959424379975</v>
      </c>
      <c r="BA78" s="34">
        <f t="shared" si="5"/>
        <v>5.6951671188275554</v>
      </c>
    </row>
    <row r="79" spans="2:53" x14ac:dyDescent="0.4">
      <c r="B79" s="1">
        <f t="shared" si="26"/>
        <v>41898</v>
      </c>
      <c r="C79">
        <v>403.81246959589765</v>
      </c>
      <c r="D79">
        <v>1225</v>
      </c>
      <c r="F79">
        <f t="shared" si="27"/>
        <v>7.9139241488475136</v>
      </c>
      <c r="I79" s="23">
        <v>29</v>
      </c>
      <c r="J79" s="17">
        <v>41965</v>
      </c>
      <c r="K79" s="24">
        <v>395.62169053875095</v>
      </c>
      <c r="L79" s="24">
        <v>6500</v>
      </c>
      <c r="M79" s="21">
        <f t="shared" si="19"/>
        <v>0.56215252763030321</v>
      </c>
      <c r="N79" s="25">
        <f t="shared" si="18"/>
        <v>397.80898087638633</v>
      </c>
      <c r="O79">
        <f t="shared" si="20"/>
        <v>4.7842390211130716</v>
      </c>
      <c r="Q79" s="5" t="s">
        <v>73</v>
      </c>
      <c r="R79" s="5">
        <v>1</v>
      </c>
      <c r="S79" s="5">
        <v>272.44057982234608</v>
      </c>
      <c r="T79" s="5">
        <v>272.44057982234608</v>
      </c>
      <c r="U79" s="5">
        <v>55.750129037638594</v>
      </c>
      <c r="V79" s="5">
        <v>1.3930690977479401E-8</v>
      </c>
      <c r="AC79" s="29">
        <v>41904</v>
      </c>
      <c r="AD79" s="27">
        <f t="shared" si="22"/>
        <v>395.89854544705014</v>
      </c>
      <c r="AE79" s="30">
        <v>1650</v>
      </c>
      <c r="AF79" s="30"/>
      <c r="AG79" s="30"/>
      <c r="AH79" s="28">
        <f t="shared" si="23"/>
        <v>403.56221030805125</v>
      </c>
      <c r="AI79" s="16">
        <f t="shared" si="24"/>
        <v>394.73287480374302</v>
      </c>
      <c r="AJ79" s="38">
        <f t="shared" si="25"/>
        <v>8.8293355043082329</v>
      </c>
      <c r="AK79">
        <v>1</v>
      </c>
      <c r="AV79" s="2">
        <f t="shared" si="28"/>
        <v>41938</v>
      </c>
      <c r="AW79" t="s">
        <v>43</v>
      </c>
      <c r="AX79" s="36">
        <f t="shared" si="21"/>
        <v>396.87060865375867</v>
      </c>
      <c r="AY79" s="36">
        <f t="shared" si="14"/>
        <v>396.87060865375867</v>
      </c>
      <c r="AZ79" s="34">
        <f t="shared" si="4"/>
        <v>394.91494937834693</v>
      </c>
      <c r="BA79" s="34">
        <f t="shared" si="5"/>
        <v>1.9556592754117332</v>
      </c>
    </row>
    <row r="80" spans="2:53" x14ac:dyDescent="0.4">
      <c r="B80" s="1">
        <f t="shared" si="26"/>
        <v>41899</v>
      </c>
      <c r="C80">
        <v>402.20010544666223</v>
      </c>
      <c r="D80">
        <v>2575</v>
      </c>
      <c r="F80">
        <f t="shared" si="27"/>
        <v>6.3015599996120955</v>
      </c>
      <c r="I80" s="23">
        <v>30</v>
      </c>
      <c r="J80" s="17">
        <v>41966</v>
      </c>
      <c r="K80" s="24">
        <v>395.67037907977084</v>
      </c>
      <c r="L80" s="24">
        <v>6250</v>
      </c>
      <c r="M80" s="21">
        <f t="shared" si="19"/>
        <v>0.605485934103001</v>
      </c>
      <c r="N80" s="25">
        <f t="shared" si="18"/>
        <v>398.11105314735499</v>
      </c>
      <c r="O80">
        <f t="shared" si="20"/>
        <v>5.9568899041777827</v>
      </c>
      <c r="Q80" s="5" t="s">
        <v>72</v>
      </c>
      <c r="R80" s="5">
        <v>33</v>
      </c>
      <c r="S80" s="5">
        <v>161.26490268870296</v>
      </c>
      <c r="T80" s="5">
        <v>4.8868152329909984</v>
      </c>
      <c r="U80" s="5"/>
      <c r="V80" s="5"/>
      <c r="AC80" s="29">
        <v>41905</v>
      </c>
      <c r="AD80" s="27">
        <f t="shared" si="22"/>
        <v>395.89854544705014</v>
      </c>
      <c r="AE80" s="30">
        <v>2125</v>
      </c>
      <c r="AF80" s="30"/>
      <c r="AG80" s="30"/>
      <c r="AH80" s="28">
        <f t="shared" si="23"/>
        <v>402.99461909630321</v>
      </c>
      <c r="AI80" s="16">
        <f t="shared" si="24"/>
        <v>394.73822993829015</v>
      </c>
      <c r="AJ80" s="38">
        <f t="shared" si="25"/>
        <v>8.2563891580130644</v>
      </c>
      <c r="AK80">
        <v>1</v>
      </c>
      <c r="AV80" s="2">
        <f t="shared" si="28"/>
        <v>41939</v>
      </c>
      <c r="AW80" t="s">
        <v>43</v>
      </c>
      <c r="AX80" s="36">
        <f t="shared" si="21"/>
        <v>400.45539525427256</v>
      </c>
      <c r="AY80" s="36">
        <f t="shared" si="14"/>
        <v>400.45539525427256</v>
      </c>
      <c r="AZ80" s="34">
        <f t="shared" si="4"/>
        <v>394.92030451289406</v>
      </c>
      <c r="BA80" s="34">
        <f t="shared" si="5"/>
        <v>5.5350907413784967</v>
      </c>
    </row>
    <row r="81" spans="2:53" ht="19.5" thickBot="1" x14ac:dyDescent="0.45">
      <c r="B81" s="1">
        <f t="shared" si="26"/>
        <v>41900</v>
      </c>
      <c r="C81">
        <v>400.24128434469588</v>
      </c>
      <c r="D81">
        <v>5000</v>
      </c>
      <c r="F81">
        <f t="shared" si="27"/>
        <v>4.3427388976457451</v>
      </c>
      <c r="I81" s="23">
        <v>31</v>
      </c>
      <c r="J81" s="17">
        <v>41967</v>
      </c>
      <c r="K81" s="24">
        <v>395.7017525386097</v>
      </c>
      <c r="L81" s="24">
        <v>7000</v>
      </c>
      <c r="M81" s="21">
        <f t="shared" si="19"/>
        <v>0.63150425839472746</v>
      </c>
      <c r="N81" s="25">
        <f t="shared" si="18"/>
        <v>397.204836334449</v>
      </c>
      <c r="O81">
        <f t="shared" si="20"/>
        <v>2.259260897314685</v>
      </c>
      <c r="Q81" s="22" t="s">
        <v>64</v>
      </c>
      <c r="R81" s="22">
        <v>34</v>
      </c>
      <c r="S81" s="22">
        <v>433.70548251104901</v>
      </c>
      <c r="T81" s="22"/>
      <c r="U81" s="22"/>
      <c r="V81" s="22"/>
      <c r="AC81" s="29">
        <v>41906</v>
      </c>
      <c r="AD81" s="27">
        <f t="shared" si="22"/>
        <v>395.89854544705014</v>
      </c>
      <c r="AE81" s="30">
        <v>300</v>
      </c>
      <c r="AF81" s="30"/>
      <c r="AG81" s="30"/>
      <c r="AH81" s="28">
        <f t="shared" si="23"/>
        <v>405.17536427828247</v>
      </c>
      <c r="AI81" s="16">
        <f t="shared" si="24"/>
        <v>394.74358507283733</v>
      </c>
      <c r="AJ81" s="38">
        <f t="shared" si="25"/>
        <v>10.431779205445139</v>
      </c>
      <c r="AK81">
        <v>1</v>
      </c>
      <c r="AV81" s="2">
        <f t="shared" si="28"/>
        <v>41940</v>
      </c>
      <c r="AW81" t="s">
        <v>43</v>
      </c>
      <c r="AX81" s="36">
        <f t="shared" si="21"/>
        <v>400.45539525427256</v>
      </c>
      <c r="AY81" s="36">
        <f t="shared" si="14"/>
        <v>400.45539525427256</v>
      </c>
      <c r="AZ81" s="34">
        <f t="shared" si="4"/>
        <v>394.92565964744131</v>
      </c>
      <c r="BA81" s="34">
        <f t="shared" si="5"/>
        <v>5.5297356068312524</v>
      </c>
    </row>
    <row r="82" spans="2:53" ht="19.5" thickBot="1" x14ac:dyDescent="0.45">
      <c r="B82" s="1">
        <f t="shared" si="26"/>
        <v>41901</v>
      </c>
      <c r="C82">
        <v>403.19679411193164</v>
      </c>
      <c r="D82">
        <v>1575</v>
      </c>
      <c r="F82">
        <f t="shared" si="27"/>
        <v>7.2982486648814984</v>
      </c>
      <c r="I82" s="23">
        <v>32</v>
      </c>
      <c r="J82" s="17">
        <v>41968</v>
      </c>
      <c r="K82" s="24">
        <v>394.92637672828732</v>
      </c>
      <c r="L82" s="24">
        <v>7500</v>
      </c>
      <c r="M82" s="21">
        <f t="shared" si="19"/>
        <v>-0.14922668647483306</v>
      </c>
      <c r="N82" s="25">
        <f t="shared" si="18"/>
        <v>396.60069179251167</v>
      </c>
      <c r="O82">
        <f t="shared" si="20"/>
        <v>2.8033309342885722</v>
      </c>
      <c r="AC82" s="29">
        <v>41907</v>
      </c>
      <c r="AD82" s="27">
        <f t="shared" si="22"/>
        <v>395.89854544705014</v>
      </c>
      <c r="AE82" s="30">
        <v>425</v>
      </c>
      <c r="AF82" s="30"/>
      <c r="AG82" s="30"/>
      <c r="AH82" s="28">
        <f t="shared" si="23"/>
        <v>405.02599816992773</v>
      </c>
      <c r="AI82" s="16">
        <f t="shared" si="24"/>
        <v>394.74894020738452</v>
      </c>
      <c r="AJ82" s="38">
        <f t="shared" si="25"/>
        <v>10.277057962543211</v>
      </c>
      <c r="AK82">
        <v>1</v>
      </c>
      <c r="AV82" s="2">
        <f t="shared" si="28"/>
        <v>41941</v>
      </c>
      <c r="AW82" t="s">
        <v>43</v>
      </c>
      <c r="AX82" s="36">
        <f t="shared" si="21"/>
        <v>398.96173417072509</v>
      </c>
      <c r="AY82" s="36">
        <f t="shared" si="14"/>
        <v>398.96173417072509</v>
      </c>
      <c r="AZ82" s="34">
        <f t="shared" si="4"/>
        <v>394.93101478198844</v>
      </c>
      <c r="BA82" s="34">
        <f t="shared" si="5"/>
        <v>4.0307193887366566</v>
      </c>
    </row>
    <row r="83" spans="2:53" x14ac:dyDescent="0.4">
      <c r="B83" s="1">
        <f t="shared" si="26"/>
        <v>41902</v>
      </c>
      <c r="C83">
        <v>404.94257183815478</v>
      </c>
      <c r="D83">
        <v>3500</v>
      </c>
      <c r="F83">
        <f t="shared" si="27"/>
        <v>9.0440263911046372</v>
      </c>
      <c r="I83" s="23">
        <v>33</v>
      </c>
      <c r="J83" s="17">
        <v>41970</v>
      </c>
      <c r="K83" s="24">
        <v>394.75772037645538</v>
      </c>
      <c r="L83" s="24">
        <v>6500</v>
      </c>
      <c r="M83" s="21">
        <f t="shared" si="19"/>
        <v>-0.32859330740109272</v>
      </c>
      <c r="N83" s="25">
        <f t="shared" si="18"/>
        <v>397.80898087638633</v>
      </c>
      <c r="O83">
        <f t="shared" si="20"/>
        <v>9.3101906384388542</v>
      </c>
      <c r="Q83" s="26"/>
      <c r="R83" s="26" t="s">
        <v>58</v>
      </c>
      <c r="S83" s="26" t="s">
        <v>66</v>
      </c>
      <c r="T83" s="26" t="s">
        <v>30</v>
      </c>
      <c r="U83" s="26" t="s">
        <v>63</v>
      </c>
      <c r="V83" s="26" t="s">
        <v>59</v>
      </c>
      <c r="W83" s="26" t="s">
        <v>60</v>
      </c>
      <c r="X83" s="26" t="s">
        <v>61</v>
      </c>
      <c r="Y83" s="26" t="s">
        <v>62</v>
      </c>
      <c r="AC83" s="29">
        <v>41908</v>
      </c>
      <c r="AD83" s="27">
        <f t="shared" si="22"/>
        <v>395.89854544705014</v>
      </c>
      <c r="AE83" s="30">
        <v>1750</v>
      </c>
      <c r="AF83" s="30"/>
      <c r="AG83" s="30"/>
      <c r="AH83" s="28">
        <f t="shared" si="23"/>
        <v>403.44271742136743</v>
      </c>
      <c r="AI83" s="16">
        <f t="shared" si="24"/>
        <v>394.75429534193165</v>
      </c>
      <c r="AJ83" s="38">
        <f t="shared" si="25"/>
        <v>8.6884220794357816</v>
      </c>
      <c r="AK83">
        <v>1</v>
      </c>
      <c r="AV83" s="2">
        <f t="shared" si="28"/>
        <v>41942</v>
      </c>
      <c r="AW83" t="s">
        <v>43</v>
      </c>
      <c r="AX83" s="36">
        <f t="shared" si="21"/>
        <v>401.94905633781997</v>
      </c>
      <c r="AY83" s="36">
        <f t="shared" si="14"/>
        <v>401.94905633781997</v>
      </c>
      <c r="AZ83" s="34">
        <f t="shared" si="4"/>
        <v>394.93636991653563</v>
      </c>
      <c r="BA83" s="34">
        <f t="shared" si="5"/>
        <v>7.0126864212843429</v>
      </c>
    </row>
    <row r="84" spans="2:53" x14ac:dyDescent="0.4">
      <c r="B84" s="1">
        <f t="shared" si="26"/>
        <v>41903</v>
      </c>
      <c r="D84">
        <v>1750</v>
      </c>
      <c r="I84" s="23">
        <v>34</v>
      </c>
      <c r="J84" s="17">
        <v>41972</v>
      </c>
      <c r="K84" s="24">
        <v>396.6303752045219</v>
      </c>
      <c r="L84" s="24">
        <v>7500</v>
      </c>
      <c r="M84" s="21">
        <f t="shared" si="19"/>
        <v>1.5333512515710481</v>
      </c>
      <c r="N84" s="25">
        <f t="shared" si="18"/>
        <v>396.60069179251167</v>
      </c>
      <c r="O84">
        <f t="shared" si="20"/>
        <v>8.8110494856900423E-4</v>
      </c>
      <c r="Q84" s="5" t="s">
        <v>56</v>
      </c>
      <c r="R84" s="5">
        <v>9.7643144745213419</v>
      </c>
      <c r="S84" s="5">
        <v>0.78820156813788345</v>
      </c>
      <c r="T84" s="5">
        <v>12.388093184830138</v>
      </c>
      <c r="U84" s="5">
        <v>5.8841863873738808E-14</v>
      </c>
      <c r="V84" s="5">
        <v>8.1607063266712601</v>
      </c>
      <c r="W84" s="5">
        <v>11.367922622371424</v>
      </c>
      <c r="X84" s="5">
        <v>8.1607063266712601</v>
      </c>
      <c r="Y84" s="5">
        <v>11.367922622371424</v>
      </c>
      <c r="AC84" s="29">
        <v>41909</v>
      </c>
      <c r="AD84" s="27">
        <f t="shared" si="22"/>
        <v>395.89854544705014</v>
      </c>
      <c r="AE84" s="30">
        <v>1000</v>
      </c>
      <c r="AF84" s="30"/>
      <c r="AG84" s="30"/>
      <c r="AH84" s="28">
        <f t="shared" si="23"/>
        <v>404.33891407149594</v>
      </c>
      <c r="AI84" s="16">
        <f t="shared" si="24"/>
        <v>394.7596504764789</v>
      </c>
      <c r="AJ84" s="38">
        <f t="shared" si="25"/>
        <v>9.5792635950170393</v>
      </c>
      <c r="AK84">
        <v>1</v>
      </c>
      <c r="AV84" s="2">
        <f t="shared" si="28"/>
        <v>41943</v>
      </c>
      <c r="AW84" t="s">
        <v>43</v>
      </c>
      <c r="AX84" s="36">
        <f t="shared" si="21"/>
        <v>402.39715466288425</v>
      </c>
      <c r="AY84" s="36">
        <f t="shared" si="14"/>
        <v>402.39715466288425</v>
      </c>
      <c r="AZ84" s="34">
        <f t="shared" si="4"/>
        <v>394.94172505108281</v>
      </c>
      <c r="BA84" s="34">
        <f t="shared" si="5"/>
        <v>7.4554296118014349</v>
      </c>
    </row>
    <row r="85" spans="2:53" ht="19.5" thickBot="1" x14ac:dyDescent="0.45">
      <c r="B85" s="1">
        <f t="shared" si="26"/>
        <v>41904</v>
      </c>
      <c r="D85">
        <v>1650</v>
      </c>
      <c r="I85" s="23">
        <v>35</v>
      </c>
      <c r="J85" s="17">
        <v>41973</v>
      </c>
      <c r="K85" s="24">
        <v>396.97892798466597</v>
      </c>
      <c r="L85" s="24">
        <v>7250</v>
      </c>
      <c r="M85" s="21">
        <f t="shared" si="19"/>
        <v>1.876548897167936</v>
      </c>
      <c r="N85" s="25">
        <f t="shared" si="18"/>
        <v>396.90276406348033</v>
      </c>
      <c r="O85">
        <f t="shared" si="20"/>
        <v>5.800942890372242E-3</v>
      </c>
      <c r="Q85" s="22" t="s">
        <v>57</v>
      </c>
      <c r="R85" s="22">
        <v>-1.2082890838746398E-3</v>
      </c>
      <c r="S85" s="22">
        <v>1.6182585618918933E-4</v>
      </c>
      <c r="T85" s="22">
        <v>-7.4666009025284472</v>
      </c>
      <c r="U85" s="22">
        <v>1.3930690977479303E-8</v>
      </c>
      <c r="V85" s="22">
        <v>-1.5375262638143824E-3</v>
      </c>
      <c r="W85" s="22">
        <v>-8.7905190393489725E-4</v>
      </c>
      <c r="X85" s="22">
        <v>-1.5375262638143824E-3</v>
      </c>
      <c r="Y85" s="22">
        <v>-8.7905190393489725E-4</v>
      </c>
      <c r="AC85" s="29">
        <v>41910</v>
      </c>
      <c r="AD85" s="27">
        <f t="shared" si="22"/>
        <v>395.89854544705014</v>
      </c>
      <c r="AE85" s="30">
        <v>2000</v>
      </c>
      <c r="AF85" s="30"/>
      <c r="AG85" s="30"/>
      <c r="AH85" s="28">
        <f t="shared" si="23"/>
        <v>403.14398520465795</v>
      </c>
      <c r="AI85" s="16">
        <f t="shared" si="24"/>
        <v>394.76500561102603</v>
      </c>
      <c r="AJ85" s="38">
        <f t="shared" si="25"/>
        <v>8.3789795936319251</v>
      </c>
      <c r="AK85">
        <v>1</v>
      </c>
      <c r="AV85" s="2">
        <f t="shared" si="28"/>
        <v>41944</v>
      </c>
      <c r="AW85" t="s">
        <v>43</v>
      </c>
      <c r="AX85" s="36">
        <f t="shared" si="21"/>
        <v>402.96474587463229</v>
      </c>
      <c r="AY85" s="36">
        <f t="shared" si="14"/>
        <v>402.96474587463229</v>
      </c>
      <c r="AZ85" s="34">
        <f t="shared" si="4"/>
        <v>394.94708018562994</v>
      </c>
      <c r="BA85" s="34">
        <f t="shared" si="5"/>
        <v>8.0176656890023423</v>
      </c>
    </row>
    <row r="86" spans="2:53" x14ac:dyDescent="0.4">
      <c r="B86" s="1">
        <f t="shared" si="26"/>
        <v>41905</v>
      </c>
      <c r="C86">
        <v>400.95096156052756</v>
      </c>
      <c r="D86">
        <v>2125</v>
      </c>
      <c r="AC86" s="29">
        <v>41911</v>
      </c>
      <c r="AD86" s="27">
        <f t="shared" si="22"/>
        <v>395.89854544705014</v>
      </c>
      <c r="AE86" s="30">
        <v>2225</v>
      </c>
      <c r="AF86" s="30"/>
      <c r="AG86" s="30"/>
      <c r="AH86" s="28">
        <f t="shared" si="23"/>
        <v>402.8751262096194</v>
      </c>
      <c r="AI86" s="16">
        <f t="shared" si="24"/>
        <v>394.77036074557321</v>
      </c>
      <c r="AJ86" s="38">
        <f t="shared" si="25"/>
        <v>8.1047654640461815</v>
      </c>
      <c r="AK86">
        <v>1</v>
      </c>
      <c r="AV86" s="2">
        <f t="shared" si="28"/>
        <v>41945</v>
      </c>
      <c r="AW86" t="s">
        <v>43</v>
      </c>
      <c r="AX86" s="36">
        <f t="shared" si="21"/>
        <v>404.21942118481212</v>
      </c>
      <c r="AY86" s="36">
        <f t="shared" si="14"/>
        <v>404.21942118481212</v>
      </c>
      <c r="AZ86" s="34">
        <f t="shared" si="4"/>
        <v>394.95243532017719</v>
      </c>
      <c r="BA86" s="34">
        <f t="shared" si="5"/>
        <v>9.2669858646349326</v>
      </c>
    </row>
    <row r="87" spans="2:53" x14ac:dyDescent="0.4">
      <c r="B87" s="1">
        <f t="shared" si="26"/>
        <v>41906</v>
      </c>
      <c r="C87">
        <v>402.60339123159304</v>
      </c>
      <c r="D87">
        <v>300</v>
      </c>
      <c r="I87" s="6"/>
      <c r="J87" s="6"/>
      <c r="K87" s="6"/>
      <c r="L87" s="6"/>
      <c r="M87" s="6"/>
      <c r="N87" s="6"/>
      <c r="O87" s="6"/>
      <c r="P87" s="6"/>
      <c r="AC87" s="29">
        <v>41912</v>
      </c>
      <c r="AD87" s="27">
        <f t="shared" si="22"/>
        <v>395.89854544705014</v>
      </c>
      <c r="AE87" s="30">
        <v>1425</v>
      </c>
      <c r="AF87" s="30"/>
      <c r="AG87" s="30"/>
      <c r="AH87" s="28">
        <f t="shared" si="23"/>
        <v>403.83106930308981</v>
      </c>
      <c r="AI87" s="16">
        <f t="shared" si="24"/>
        <v>394.7757158801204</v>
      </c>
      <c r="AJ87" s="38">
        <f t="shared" si="25"/>
        <v>9.0553534229694037</v>
      </c>
      <c r="AK87">
        <v>1</v>
      </c>
      <c r="AV87" s="2">
        <f t="shared" si="28"/>
        <v>41946</v>
      </c>
      <c r="AW87" t="s">
        <v>43</v>
      </c>
      <c r="AX87" s="36">
        <f t="shared" si="21"/>
        <v>404.45840695817969</v>
      </c>
      <c r="AY87" s="36">
        <f t="shared" si="14"/>
        <v>404.45840695817969</v>
      </c>
      <c r="AZ87" s="34">
        <f t="shared" si="4"/>
        <v>394.95779045472432</v>
      </c>
      <c r="BA87" s="34">
        <f t="shared" si="5"/>
        <v>9.500616503455376</v>
      </c>
    </row>
    <row r="88" spans="2:53" x14ac:dyDescent="0.4">
      <c r="B88" s="1">
        <f t="shared" si="26"/>
        <v>41907</v>
      </c>
      <c r="D88">
        <v>425</v>
      </c>
      <c r="I88" s="6"/>
      <c r="J88" s="6"/>
      <c r="K88" s="6"/>
      <c r="L88" s="6"/>
      <c r="M88" s="6"/>
      <c r="N88" s="6" t="s">
        <v>83</v>
      </c>
      <c r="O88" s="6"/>
      <c r="P88" s="6"/>
      <c r="AC88" s="29">
        <v>41913</v>
      </c>
      <c r="AD88" s="27">
        <f t="shared" si="22"/>
        <v>395.89854544705014</v>
      </c>
      <c r="AE88" s="30">
        <v>650</v>
      </c>
      <c r="AF88" s="30"/>
      <c r="AG88" s="30"/>
      <c r="AH88" s="28">
        <f t="shared" si="23"/>
        <v>404.75713917488923</v>
      </c>
      <c r="AI88" s="16">
        <f t="shared" si="24"/>
        <v>394.78107101466753</v>
      </c>
      <c r="AJ88" s="38">
        <f t="shared" si="25"/>
        <v>9.9760681602217005</v>
      </c>
      <c r="AK88">
        <v>1</v>
      </c>
      <c r="AV88" s="2">
        <f t="shared" si="28"/>
        <v>41947</v>
      </c>
      <c r="AW88" t="s">
        <v>43</v>
      </c>
      <c r="AX88" s="36">
        <f t="shared" si="21"/>
        <v>404.42853373650877</v>
      </c>
      <c r="AY88" s="36">
        <f t="shared" si="14"/>
        <v>404.42853373650877</v>
      </c>
      <c r="AZ88" s="34">
        <f t="shared" si="4"/>
        <v>394.96314558927151</v>
      </c>
      <c r="BA88" s="34">
        <f t="shared" si="5"/>
        <v>9.4653881472372632</v>
      </c>
    </row>
    <row r="89" spans="2:53" x14ac:dyDescent="0.4">
      <c r="B89" s="1">
        <f t="shared" si="26"/>
        <v>41908</v>
      </c>
      <c r="D89">
        <v>1750</v>
      </c>
      <c r="J89" s="31">
        <v>41903</v>
      </c>
      <c r="K89" s="32">
        <f t="shared" ref="K89:K152" si="29">M$26</f>
        <v>395.89854544705014</v>
      </c>
      <c r="L89" s="6">
        <v>1750</v>
      </c>
      <c r="M89" s="6"/>
      <c r="N89" s="33">
        <f>L89*R$85+R$84+K89</f>
        <v>403.54835402479085</v>
      </c>
      <c r="O89" s="6"/>
      <c r="P89" s="6"/>
      <c r="Q89" s="6"/>
      <c r="AC89" s="29">
        <v>41914</v>
      </c>
      <c r="AD89" s="27">
        <f t="shared" si="22"/>
        <v>395.89854544705014</v>
      </c>
      <c r="AE89" s="30">
        <v>850</v>
      </c>
      <c r="AF89" s="30"/>
      <c r="AG89" s="30"/>
      <c r="AH89" s="28">
        <f t="shared" si="23"/>
        <v>404.5181534015216</v>
      </c>
      <c r="AI89" s="16">
        <f t="shared" si="24"/>
        <v>394.78642614921478</v>
      </c>
      <c r="AJ89" s="38">
        <f t="shared" si="25"/>
        <v>9.7317272523068254</v>
      </c>
      <c r="AK89">
        <v>1</v>
      </c>
      <c r="AV89" s="2">
        <f t="shared" si="28"/>
        <v>41948</v>
      </c>
      <c r="AW89" t="s">
        <v>43</v>
      </c>
      <c r="AX89" s="36">
        <f t="shared" si="21"/>
        <v>404.21942118481212</v>
      </c>
      <c r="AY89" s="36">
        <f t="shared" si="14"/>
        <v>404.21942118481212</v>
      </c>
      <c r="AZ89" s="34">
        <f t="shared" ref="AZ89:AZ95" si="30">AV89*X$32+X$31</f>
        <v>394.96850072381869</v>
      </c>
      <c r="BA89" s="34">
        <f t="shared" ref="BA89:BA95" si="31">AY89-AZ89</f>
        <v>9.2509204609934272</v>
      </c>
    </row>
    <row r="90" spans="2:53" x14ac:dyDescent="0.4">
      <c r="B90" s="1">
        <f t="shared" si="26"/>
        <v>41909</v>
      </c>
      <c r="C90">
        <v>399.26169331170848</v>
      </c>
      <c r="D90">
        <v>1000</v>
      </c>
      <c r="J90" s="31">
        <v>41904</v>
      </c>
      <c r="K90" s="32">
        <f t="shared" si="29"/>
        <v>395.89854544705014</v>
      </c>
      <c r="L90" s="6">
        <v>1650</v>
      </c>
      <c r="M90" s="6"/>
      <c r="N90" s="33">
        <f t="shared" ref="N90:N152" si="32">L90*R$85+R$84+K90</f>
        <v>403.66918293317832</v>
      </c>
      <c r="O90" s="6"/>
      <c r="P90" s="6"/>
      <c r="Q90" t="s">
        <v>80</v>
      </c>
      <c r="AC90" s="29">
        <v>41915</v>
      </c>
      <c r="AD90" s="27">
        <f t="shared" si="22"/>
        <v>395.89854544705014</v>
      </c>
      <c r="AE90" s="30">
        <v>500</v>
      </c>
      <c r="AF90" s="30"/>
      <c r="AG90" s="30"/>
      <c r="AH90" s="28">
        <f t="shared" si="23"/>
        <v>404.9363785049149</v>
      </c>
      <c r="AI90" s="16">
        <f t="shared" si="24"/>
        <v>394.79178128376191</v>
      </c>
      <c r="AJ90" s="38">
        <f t="shared" si="25"/>
        <v>10.144597221152992</v>
      </c>
      <c r="AK90">
        <v>1</v>
      </c>
      <c r="AV90" s="2">
        <f t="shared" si="28"/>
        <v>41949</v>
      </c>
      <c r="AW90" t="s">
        <v>43</v>
      </c>
      <c r="AX90" s="36">
        <f t="shared" si="21"/>
        <v>403.47259064303842</v>
      </c>
      <c r="AY90" s="36">
        <f t="shared" si="14"/>
        <v>403.47259064303842</v>
      </c>
      <c r="AZ90" s="34">
        <f t="shared" si="30"/>
        <v>394.97385585836582</v>
      </c>
      <c r="BA90" s="34">
        <f t="shared" si="31"/>
        <v>8.4987347846725925</v>
      </c>
    </row>
    <row r="91" spans="2:53" ht="19.5" thickBot="1" x14ac:dyDescent="0.45">
      <c r="B91" s="1">
        <f t="shared" si="26"/>
        <v>41910</v>
      </c>
      <c r="C91">
        <v>403.76481584231647</v>
      </c>
      <c r="D91">
        <v>2000</v>
      </c>
      <c r="J91" s="31">
        <v>41905</v>
      </c>
      <c r="K91" s="32">
        <f t="shared" si="29"/>
        <v>395.89854544705014</v>
      </c>
      <c r="L91" s="6">
        <v>2125</v>
      </c>
      <c r="M91" s="6"/>
      <c r="N91" s="33">
        <f t="shared" si="32"/>
        <v>403.09524561833786</v>
      </c>
      <c r="O91" s="6"/>
      <c r="P91" s="6"/>
      <c r="AC91" s="29">
        <v>41916</v>
      </c>
      <c r="AD91" s="27">
        <f t="shared" si="22"/>
        <v>395.89854544705014</v>
      </c>
      <c r="AE91" s="30">
        <v>600</v>
      </c>
      <c r="AF91" s="30"/>
      <c r="AG91" s="30"/>
      <c r="AH91" s="28">
        <f t="shared" si="23"/>
        <v>404.81688561823108</v>
      </c>
      <c r="AI91" s="16">
        <f t="shared" si="24"/>
        <v>394.79713641830909</v>
      </c>
      <c r="AJ91" s="38">
        <f t="shared" si="25"/>
        <v>10.019749199921989</v>
      </c>
      <c r="AK91">
        <v>1</v>
      </c>
      <c r="AV91" s="2">
        <f t="shared" si="28"/>
        <v>41950</v>
      </c>
      <c r="AW91" t="s">
        <v>43</v>
      </c>
      <c r="AX91" s="36">
        <f t="shared" si="21"/>
        <v>403.71157641640599</v>
      </c>
      <c r="AY91" s="36">
        <f t="shared" si="14"/>
        <v>403.71157641640599</v>
      </c>
      <c r="AZ91" s="34">
        <f t="shared" si="30"/>
        <v>394.97921099291301</v>
      </c>
      <c r="BA91" s="34">
        <f t="shared" si="31"/>
        <v>8.7323654234929791</v>
      </c>
    </row>
    <row r="92" spans="2:53" x14ac:dyDescent="0.4">
      <c r="B92" s="1">
        <f t="shared" si="26"/>
        <v>41911</v>
      </c>
      <c r="D92">
        <v>2225</v>
      </c>
      <c r="J92" s="31">
        <v>41906</v>
      </c>
      <c r="K92" s="32">
        <f t="shared" si="29"/>
        <v>395.89854544705014</v>
      </c>
      <c r="L92" s="6">
        <v>300</v>
      </c>
      <c r="M92" s="6"/>
      <c r="N92" s="33">
        <f t="shared" si="32"/>
        <v>405.30037319640911</v>
      </c>
      <c r="O92" s="6"/>
      <c r="P92" s="6"/>
      <c r="Q92" s="19" t="s">
        <v>78</v>
      </c>
      <c r="R92" s="19"/>
      <c r="AC92" s="29">
        <v>41917</v>
      </c>
      <c r="AD92" s="27">
        <f t="shared" si="22"/>
        <v>395.89854544705014</v>
      </c>
      <c r="AE92" s="30">
        <v>525</v>
      </c>
      <c r="AF92" s="30"/>
      <c r="AG92" s="30"/>
      <c r="AH92" s="28">
        <f t="shared" si="23"/>
        <v>404.90650528324397</v>
      </c>
      <c r="AI92" s="16">
        <f t="shared" si="24"/>
        <v>394.80249155285628</v>
      </c>
      <c r="AJ92" s="38">
        <f t="shared" si="25"/>
        <v>10.104013730387692</v>
      </c>
      <c r="AK92">
        <v>1</v>
      </c>
      <c r="AV92" s="2">
        <f t="shared" si="28"/>
        <v>41951</v>
      </c>
      <c r="AW92" t="s">
        <v>43</v>
      </c>
      <c r="AX92" s="36">
        <f t="shared" si="21"/>
        <v>402.15816888951662</v>
      </c>
      <c r="AY92" s="36">
        <f t="shared" si="14"/>
        <v>402.15816888951662</v>
      </c>
      <c r="AZ92" s="34">
        <f t="shared" si="30"/>
        <v>394.9845661274602</v>
      </c>
      <c r="BA92" s="34">
        <f t="shared" si="31"/>
        <v>7.1736027620564187</v>
      </c>
    </row>
    <row r="93" spans="2:53" x14ac:dyDescent="0.4">
      <c r="B93" s="1">
        <f t="shared" si="26"/>
        <v>41912</v>
      </c>
      <c r="D93">
        <v>1425</v>
      </c>
      <c r="J93" s="31">
        <v>41907</v>
      </c>
      <c r="K93" s="32">
        <f t="shared" si="29"/>
        <v>395.89854544705014</v>
      </c>
      <c r="L93" s="6">
        <v>425</v>
      </c>
      <c r="M93" s="6"/>
      <c r="N93" s="33">
        <f t="shared" si="32"/>
        <v>405.14933706092478</v>
      </c>
      <c r="O93" s="6"/>
      <c r="P93" s="6"/>
      <c r="Q93" s="5" t="s">
        <v>74</v>
      </c>
      <c r="R93" s="5">
        <v>0.79187393977714793</v>
      </c>
      <c r="AC93" s="29">
        <v>41918</v>
      </c>
      <c r="AD93" s="27">
        <f t="shared" si="22"/>
        <v>395.89854544705014</v>
      </c>
      <c r="AE93" s="30">
        <v>625</v>
      </c>
      <c r="AF93" s="30"/>
      <c r="AG93" s="30"/>
      <c r="AH93" s="28">
        <f t="shared" si="23"/>
        <v>404.78701239656016</v>
      </c>
      <c r="AI93" s="16">
        <f t="shared" si="24"/>
        <v>394.80784668740341</v>
      </c>
      <c r="AJ93" s="38">
        <f t="shared" si="25"/>
        <v>9.9791657091567458</v>
      </c>
      <c r="AK93">
        <v>1</v>
      </c>
      <c r="AV93" s="2">
        <f t="shared" si="28"/>
        <v>41952</v>
      </c>
      <c r="AW93" t="s">
        <v>43</v>
      </c>
      <c r="AX93" s="36">
        <f t="shared" si="21"/>
        <v>398.06553752059659</v>
      </c>
      <c r="AY93" s="36">
        <f t="shared" si="14"/>
        <v>398.06553752059659</v>
      </c>
      <c r="AZ93" s="34">
        <f t="shared" si="30"/>
        <v>394.98992126200733</v>
      </c>
      <c r="BA93" s="34">
        <f t="shared" si="31"/>
        <v>3.0756162585892639</v>
      </c>
    </row>
    <row r="94" spans="2:53" x14ac:dyDescent="0.4">
      <c r="B94" s="1">
        <f t="shared" si="26"/>
        <v>41913</v>
      </c>
      <c r="D94">
        <v>650</v>
      </c>
      <c r="J94" s="31">
        <v>41908</v>
      </c>
      <c r="K94" s="32">
        <f t="shared" si="29"/>
        <v>395.89854544705014</v>
      </c>
      <c r="L94" s="6">
        <v>1750</v>
      </c>
      <c r="M94" s="6"/>
      <c r="N94" s="33">
        <f t="shared" si="32"/>
        <v>403.54835402479085</v>
      </c>
      <c r="O94" s="6"/>
      <c r="P94" s="6"/>
      <c r="Q94" s="5" t="s">
        <v>75</v>
      </c>
      <c r="R94" s="5">
        <v>0.62706433649818205</v>
      </c>
      <c r="AC94" s="29">
        <v>41919</v>
      </c>
      <c r="AD94" s="27">
        <f t="shared" si="22"/>
        <v>395.89854544705014</v>
      </c>
      <c r="AE94" s="30">
        <v>700</v>
      </c>
      <c r="AF94" s="30"/>
      <c r="AG94" s="30"/>
      <c r="AH94" s="28">
        <f t="shared" si="23"/>
        <v>404.69739273154732</v>
      </c>
      <c r="AI94" s="16">
        <f t="shared" si="24"/>
        <v>394.8132018219506</v>
      </c>
      <c r="AJ94" s="38">
        <f t="shared" si="25"/>
        <v>9.8841909095967253</v>
      </c>
      <c r="AK94">
        <v>1</v>
      </c>
      <c r="AV94" s="2">
        <f t="shared" si="28"/>
        <v>41953</v>
      </c>
      <c r="AW94" t="s">
        <v>43</v>
      </c>
      <c r="AX94" s="36">
        <f t="shared" si="21"/>
        <v>403.56221030805125</v>
      </c>
      <c r="AY94" s="36">
        <f t="shared" si="14"/>
        <v>403.56221030805125</v>
      </c>
      <c r="AZ94" s="34">
        <f t="shared" si="30"/>
        <v>394.99527639655457</v>
      </c>
      <c r="BA94" s="34">
        <f t="shared" si="31"/>
        <v>8.566933911496676</v>
      </c>
    </row>
    <row r="95" spans="2:53" x14ac:dyDescent="0.4">
      <c r="B95" s="1">
        <f t="shared" si="26"/>
        <v>41914</v>
      </c>
      <c r="C95">
        <v>401.91527077058225</v>
      </c>
      <c r="D95">
        <v>850</v>
      </c>
      <c r="J95" s="31">
        <v>41909</v>
      </c>
      <c r="K95" s="32">
        <f t="shared" si="29"/>
        <v>395.89854544705014</v>
      </c>
      <c r="L95" s="6">
        <v>1000</v>
      </c>
      <c r="M95" s="6"/>
      <c r="N95" s="33">
        <f t="shared" si="32"/>
        <v>404.45457083769685</v>
      </c>
      <c r="O95" s="6"/>
      <c r="P95" s="6"/>
      <c r="Q95" s="5" t="s">
        <v>76</v>
      </c>
      <c r="R95" s="5">
        <v>0.61576325578600577</v>
      </c>
      <c r="AC95" s="29">
        <v>41920</v>
      </c>
      <c r="AD95" s="27">
        <f t="shared" si="22"/>
        <v>395.89854544705014</v>
      </c>
      <c r="AE95" s="30">
        <v>575</v>
      </c>
      <c r="AF95" s="30"/>
      <c r="AG95" s="30"/>
      <c r="AH95" s="28">
        <f t="shared" si="23"/>
        <v>404.84675883990207</v>
      </c>
      <c r="AI95" s="16">
        <f t="shared" si="24"/>
        <v>394.81855695649779</v>
      </c>
      <c r="AJ95" s="38">
        <f t="shared" si="25"/>
        <v>10.028201883404279</v>
      </c>
      <c r="AK95">
        <v>1</v>
      </c>
      <c r="AV95" s="2">
        <f t="shared" si="28"/>
        <v>41954</v>
      </c>
      <c r="AW95" t="s">
        <v>43</v>
      </c>
      <c r="AX95" s="36">
        <f t="shared" ref="AX95" si="33">AH129</f>
        <v>401.50095801275575</v>
      </c>
      <c r="AY95" s="36">
        <f t="shared" si="14"/>
        <v>401.50095801275575</v>
      </c>
      <c r="AZ95" s="34">
        <f t="shared" si="30"/>
        <v>395.0006315311017</v>
      </c>
      <c r="BA95" s="34">
        <f t="shared" si="31"/>
        <v>6.5003264816540423</v>
      </c>
    </row>
    <row r="96" spans="2:53" x14ac:dyDescent="0.4">
      <c r="B96" s="1">
        <f t="shared" si="26"/>
        <v>41915</v>
      </c>
      <c r="C96">
        <v>403.32984939759035</v>
      </c>
      <c r="D96">
        <v>500</v>
      </c>
      <c r="J96" s="31">
        <v>41910</v>
      </c>
      <c r="K96" s="32">
        <f t="shared" si="29"/>
        <v>395.89854544705014</v>
      </c>
      <c r="L96" s="6">
        <v>2000</v>
      </c>
      <c r="M96" s="6"/>
      <c r="N96" s="33">
        <f t="shared" si="32"/>
        <v>403.24628175382219</v>
      </c>
      <c r="O96" s="6"/>
      <c r="P96" s="6"/>
      <c r="Q96" s="5" t="s">
        <v>77</v>
      </c>
      <c r="R96" s="5">
        <v>2.1160156050208179</v>
      </c>
      <c r="AC96" s="29">
        <v>41921</v>
      </c>
      <c r="AD96" s="27">
        <f t="shared" si="22"/>
        <v>395.89854544705014</v>
      </c>
      <c r="AE96" s="30">
        <v>325</v>
      </c>
      <c r="AF96" s="30"/>
      <c r="AG96" s="30"/>
      <c r="AH96" s="28">
        <f t="shared" si="23"/>
        <v>405.14549105661155</v>
      </c>
      <c r="AI96" s="16">
        <f t="shared" si="24"/>
        <v>394.82391209104492</v>
      </c>
      <c r="AJ96" s="38">
        <f t="shared" si="25"/>
        <v>10.32157896556663</v>
      </c>
      <c r="AK96">
        <v>1</v>
      </c>
    </row>
    <row r="97" spans="2:37" ht="19.5" thickBot="1" x14ac:dyDescent="0.45">
      <c r="B97" s="1">
        <f t="shared" si="26"/>
        <v>41916</v>
      </c>
      <c r="D97">
        <v>600</v>
      </c>
      <c r="J97" s="31">
        <v>41911</v>
      </c>
      <c r="K97" s="32">
        <f t="shared" si="29"/>
        <v>395.89854544705014</v>
      </c>
      <c r="L97" s="6">
        <v>2225</v>
      </c>
      <c r="M97" s="6"/>
      <c r="N97" s="33">
        <f t="shared" si="32"/>
        <v>402.97441670995039</v>
      </c>
      <c r="O97" s="6"/>
      <c r="P97" s="6"/>
      <c r="Q97" s="22" t="s">
        <v>65</v>
      </c>
      <c r="R97" s="22">
        <v>35</v>
      </c>
      <c r="AC97" s="29">
        <v>41922</v>
      </c>
      <c r="AD97" s="27">
        <f t="shared" si="22"/>
        <v>395.89854544705014</v>
      </c>
      <c r="AE97" s="30">
        <v>425</v>
      </c>
      <c r="AF97" s="30"/>
      <c r="AG97" s="30"/>
      <c r="AH97" s="28">
        <f t="shared" si="23"/>
        <v>405.02599816992773</v>
      </c>
      <c r="AI97" s="16">
        <f t="shared" si="24"/>
        <v>394.82926722559216</v>
      </c>
      <c r="AJ97" s="38">
        <f t="shared" si="25"/>
        <v>10.19673094433557</v>
      </c>
      <c r="AK97">
        <v>1</v>
      </c>
    </row>
    <row r="98" spans="2:37" x14ac:dyDescent="0.4">
      <c r="B98" s="1">
        <f t="shared" si="26"/>
        <v>41917</v>
      </c>
      <c r="D98">
        <v>525</v>
      </c>
      <c r="J98" s="31">
        <v>41912</v>
      </c>
      <c r="K98" s="32">
        <f t="shared" si="29"/>
        <v>395.89854544705014</v>
      </c>
      <c r="L98" s="6">
        <v>1425</v>
      </c>
      <c r="M98" s="6"/>
      <c r="N98" s="33">
        <f t="shared" si="32"/>
        <v>403.94104797705012</v>
      </c>
      <c r="O98" s="6"/>
      <c r="P98" s="6"/>
      <c r="AC98" s="29">
        <v>41923</v>
      </c>
      <c r="AD98" s="27">
        <f t="shared" si="22"/>
        <v>395.89854544705014</v>
      </c>
      <c r="AE98" s="30">
        <v>800</v>
      </c>
      <c r="AF98" s="30"/>
      <c r="AG98" s="30"/>
      <c r="AH98" s="28">
        <f t="shared" si="23"/>
        <v>404.57789984486351</v>
      </c>
      <c r="AI98" s="16">
        <f t="shared" si="24"/>
        <v>394.83462236013929</v>
      </c>
      <c r="AJ98" s="38">
        <f t="shared" si="25"/>
        <v>9.7432774847242172</v>
      </c>
      <c r="AK98">
        <v>1</v>
      </c>
    </row>
    <row r="99" spans="2:37" ht="19.5" thickBot="1" x14ac:dyDescent="0.45">
      <c r="B99" s="1">
        <f t="shared" si="26"/>
        <v>41918</v>
      </c>
      <c r="D99">
        <v>625</v>
      </c>
      <c r="J99" s="31">
        <v>41913</v>
      </c>
      <c r="K99" s="32">
        <f t="shared" si="29"/>
        <v>395.89854544705014</v>
      </c>
      <c r="L99" s="6">
        <v>650</v>
      </c>
      <c r="M99" s="6"/>
      <c r="N99" s="33">
        <f t="shared" si="32"/>
        <v>404.87747201705298</v>
      </c>
      <c r="O99" s="6"/>
      <c r="P99" s="6"/>
      <c r="Q99" t="s">
        <v>82</v>
      </c>
      <c r="AC99" s="29">
        <v>41924</v>
      </c>
      <c r="AD99" s="27">
        <f t="shared" si="22"/>
        <v>395.89854544705014</v>
      </c>
      <c r="AE99" s="30">
        <v>550</v>
      </c>
      <c r="AF99" s="30"/>
      <c r="AG99" s="30"/>
      <c r="AH99" s="28">
        <f t="shared" si="23"/>
        <v>404.87663206157299</v>
      </c>
      <c r="AI99" s="16">
        <f t="shared" si="24"/>
        <v>394.83997749468648</v>
      </c>
      <c r="AJ99" s="38">
        <f t="shared" si="25"/>
        <v>10.036654566886511</v>
      </c>
      <c r="AK99">
        <v>1</v>
      </c>
    </row>
    <row r="100" spans="2:37" x14ac:dyDescent="0.4">
      <c r="B100" s="1">
        <f t="shared" si="26"/>
        <v>41919</v>
      </c>
      <c r="D100">
        <v>700</v>
      </c>
      <c r="J100" s="31">
        <v>41914</v>
      </c>
      <c r="K100" s="32">
        <f t="shared" si="29"/>
        <v>395.89854544705014</v>
      </c>
      <c r="L100" s="6">
        <v>850</v>
      </c>
      <c r="M100" s="6"/>
      <c r="N100" s="33">
        <f t="shared" si="32"/>
        <v>404.63581420027805</v>
      </c>
      <c r="O100" s="6"/>
      <c r="P100" s="6"/>
      <c r="Q100" s="26"/>
      <c r="R100" s="26" t="s">
        <v>68</v>
      </c>
      <c r="S100" s="26" t="s">
        <v>69</v>
      </c>
      <c r="T100" s="26" t="s">
        <v>67</v>
      </c>
      <c r="U100" s="26" t="s">
        <v>71</v>
      </c>
      <c r="V100" s="26" t="s">
        <v>70</v>
      </c>
      <c r="AC100" s="29">
        <v>41925</v>
      </c>
      <c r="AD100" s="27">
        <f t="shared" si="22"/>
        <v>395.89854544705014</v>
      </c>
      <c r="AE100" s="30">
        <v>425</v>
      </c>
      <c r="AF100" s="30"/>
      <c r="AG100" s="30"/>
      <c r="AH100" s="28">
        <f t="shared" si="23"/>
        <v>405.02599816992773</v>
      </c>
      <c r="AI100" s="16">
        <f t="shared" si="24"/>
        <v>394.84533262923367</v>
      </c>
      <c r="AJ100" s="38">
        <f t="shared" si="25"/>
        <v>10.180665540694065</v>
      </c>
      <c r="AK100">
        <v>1</v>
      </c>
    </row>
    <row r="101" spans="2:37" x14ac:dyDescent="0.4">
      <c r="B101" s="1">
        <f t="shared" si="26"/>
        <v>41920</v>
      </c>
      <c r="D101">
        <v>575</v>
      </c>
      <c r="J101" s="31">
        <v>41915</v>
      </c>
      <c r="K101" s="32">
        <f t="shared" si="29"/>
        <v>395.89854544705014</v>
      </c>
      <c r="L101" s="6">
        <v>500</v>
      </c>
      <c r="M101" s="6"/>
      <c r="N101" s="33">
        <f t="shared" si="32"/>
        <v>405.05871537963418</v>
      </c>
      <c r="O101" s="6"/>
      <c r="P101" s="6"/>
      <c r="Q101" s="5" t="s">
        <v>73</v>
      </c>
      <c r="R101" s="5">
        <v>1</v>
      </c>
      <c r="S101" s="5">
        <v>248.44476905444427</v>
      </c>
      <c r="T101" s="5">
        <v>248.44476905444427</v>
      </c>
      <c r="U101" s="5">
        <v>55.487112469036191</v>
      </c>
      <c r="V101" s="5">
        <v>1.4641673727810423E-8</v>
      </c>
      <c r="AC101" s="29">
        <v>41926</v>
      </c>
      <c r="AD101" s="27">
        <f t="shared" si="22"/>
        <v>395.89854544705014</v>
      </c>
      <c r="AE101" s="30">
        <v>500</v>
      </c>
      <c r="AF101" s="30"/>
      <c r="AG101" s="30"/>
      <c r="AH101" s="28">
        <f t="shared" si="23"/>
        <v>404.9363785049149</v>
      </c>
      <c r="AI101" s="16">
        <f t="shared" si="24"/>
        <v>394.8506877637808</v>
      </c>
      <c r="AJ101" s="38">
        <f t="shared" si="25"/>
        <v>10.085690741134101</v>
      </c>
      <c r="AK101">
        <v>1</v>
      </c>
    </row>
    <row r="102" spans="2:37" x14ac:dyDescent="0.4">
      <c r="B102" s="1">
        <f t="shared" si="26"/>
        <v>41921</v>
      </c>
      <c r="D102">
        <v>325</v>
      </c>
      <c r="J102" s="31">
        <v>41916</v>
      </c>
      <c r="K102" s="32">
        <f t="shared" si="29"/>
        <v>395.89854544705014</v>
      </c>
      <c r="L102" s="6">
        <v>600</v>
      </c>
      <c r="M102" s="6"/>
      <c r="N102" s="33">
        <f t="shared" si="32"/>
        <v>404.93788647124671</v>
      </c>
      <c r="O102" s="6"/>
      <c r="P102" s="6"/>
      <c r="Q102" s="5" t="s">
        <v>72</v>
      </c>
      <c r="R102" s="5">
        <v>33</v>
      </c>
      <c r="S102" s="5">
        <v>147.7582273428234</v>
      </c>
      <c r="T102" s="5">
        <v>4.4775220406916185</v>
      </c>
      <c r="U102" s="5"/>
      <c r="V102" s="5"/>
      <c r="AC102" s="29">
        <v>41927</v>
      </c>
      <c r="AD102" s="27">
        <f t="shared" si="22"/>
        <v>395.89854544705014</v>
      </c>
      <c r="AE102" s="30">
        <v>725</v>
      </c>
      <c r="AF102" s="30"/>
      <c r="AG102" s="30"/>
      <c r="AH102" s="28">
        <f t="shared" si="23"/>
        <v>404.66751950987634</v>
      </c>
      <c r="AI102" s="16">
        <f t="shared" si="24"/>
        <v>394.85604289832804</v>
      </c>
      <c r="AJ102" s="38">
        <f t="shared" si="25"/>
        <v>9.8114766115483008</v>
      </c>
      <c r="AK102">
        <v>1</v>
      </c>
    </row>
    <row r="103" spans="2:37" ht="19.5" thickBot="1" x14ac:dyDescent="0.45">
      <c r="B103" s="1">
        <f t="shared" si="26"/>
        <v>41922</v>
      </c>
      <c r="D103">
        <v>425</v>
      </c>
      <c r="J103" s="31">
        <v>41917</v>
      </c>
      <c r="K103" s="32">
        <f t="shared" si="29"/>
        <v>395.89854544705014</v>
      </c>
      <c r="L103" s="6">
        <v>525</v>
      </c>
      <c r="M103" s="6"/>
      <c r="N103" s="33">
        <f t="shared" si="32"/>
        <v>405.02850815253731</v>
      </c>
      <c r="O103" s="6"/>
      <c r="P103" s="6"/>
      <c r="Q103" s="22" t="s">
        <v>64</v>
      </c>
      <c r="R103" s="22">
        <v>34</v>
      </c>
      <c r="S103" s="22">
        <v>396.20299639726767</v>
      </c>
      <c r="T103" s="22"/>
      <c r="U103" s="22"/>
      <c r="V103" s="22"/>
      <c r="AC103" s="29">
        <v>41928</v>
      </c>
      <c r="AD103" s="27">
        <f t="shared" si="22"/>
        <v>395.89854544705014</v>
      </c>
      <c r="AE103" s="30">
        <v>2500</v>
      </c>
      <c r="AF103" s="30"/>
      <c r="AG103" s="30"/>
      <c r="AH103" s="28">
        <f t="shared" si="23"/>
        <v>402.54652077123899</v>
      </c>
      <c r="AI103" s="16">
        <f t="shared" si="24"/>
        <v>394.86139803287517</v>
      </c>
      <c r="AJ103" s="38">
        <f t="shared" si="25"/>
        <v>7.6851227383638161</v>
      </c>
      <c r="AK103">
        <v>1</v>
      </c>
    </row>
    <row r="104" spans="2:37" ht="19.5" thickBot="1" x14ac:dyDescent="0.45">
      <c r="B104" s="1">
        <f t="shared" si="26"/>
        <v>41923</v>
      </c>
      <c r="D104">
        <v>800</v>
      </c>
      <c r="J104" s="31">
        <v>41918</v>
      </c>
      <c r="K104" s="32">
        <f t="shared" si="29"/>
        <v>395.89854544705014</v>
      </c>
      <c r="L104" s="6">
        <v>625</v>
      </c>
      <c r="M104" s="6"/>
      <c r="N104" s="33">
        <f t="shared" si="32"/>
        <v>404.90767924414985</v>
      </c>
      <c r="O104" s="6"/>
      <c r="P104" s="6"/>
      <c r="AC104" s="29">
        <v>41929</v>
      </c>
      <c r="AD104" s="27">
        <f t="shared" si="22"/>
        <v>395.89854544705014</v>
      </c>
      <c r="AE104" s="30">
        <v>675</v>
      </c>
      <c r="AF104" s="30"/>
      <c r="AG104" s="30"/>
      <c r="AH104" s="28">
        <f t="shared" si="23"/>
        <v>404.72726595321825</v>
      </c>
      <c r="AI104" s="16">
        <f t="shared" si="24"/>
        <v>394.86675316742236</v>
      </c>
      <c r="AJ104" s="38">
        <f t="shared" si="25"/>
        <v>9.8605127857958905</v>
      </c>
      <c r="AK104">
        <v>1</v>
      </c>
    </row>
    <row r="105" spans="2:37" x14ac:dyDescent="0.4">
      <c r="B105" s="1">
        <f t="shared" si="26"/>
        <v>41924</v>
      </c>
      <c r="D105">
        <v>550</v>
      </c>
      <c r="J105" s="31">
        <v>41919</v>
      </c>
      <c r="K105" s="32">
        <f t="shared" si="29"/>
        <v>395.89854544705014</v>
      </c>
      <c r="L105" s="6">
        <v>700</v>
      </c>
      <c r="M105" s="6"/>
      <c r="N105" s="33">
        <f t="shared" si="32"/>
        <v>404.81705756285925</v>
      </c>
      <c r="O105" s="6"/>
      <c r="P105" s="6"/>
      <c r="Q105" s="26"/>
      <c r="R105" s="26" t="s">
        <v>58</v>
      </c>
      <c r="S105" s="26" t="s">
        <v>66</v>
      </c>
      <c r="T105" s="26" t="s">
        <v>30</v>
      </c>
      <c r="U105" s="26" t="s">
        <v>63</v>
      </c>
      <c r="V105" s="26" t="s">
        <v>59</v>
      </c>
      <c r="W105" s="26" t="s">
        <v>60</v>
      </c>
      <c r="X105" s="26" t="s">
        <v>61</v>
      </c>
      <c r="Y105" s="26" t="s">
        <v>62</v>
      </c>
      <c r="AC105" s="29">
        <v>41930</v>
      </c>
      <c r="AD105" s="27">
        <f t="shared" si="22"/>
        <v>395.89854544705014</v>
      </c>
      <c r="AE105" s="30">
        <v>1650</v>
      </c>
      <c r="AF105" s="30"/>
      <c r="AG105" s="30"/>
      <c r="AH105" s="28">
        <f t="shared" si="23"/>
        <v>403.56221030805125</v>
      </c>
      <c r="AI105" s="16">
        <f t="shared" si="24"/>
        <v>394.87210830196955</v>
      </c>
      <c r="AJ105" s="38">
        <f t="shared" si="25"/>
        <v>8.6901020060817018</v>
      </c>
      <c r="AK105">
        <v>1</v>
      </c>
    </row>
    <row r="106" spans="2:37" x14ac:dyDescent="0.4">
      <c r="B106" s="1">
        <f t="shared" si="26"/>
        <v>41925</v>
      </c>
      <c r="D106">
        <v>425</v>
      </c>
      <c r="J106" s="31">
        <v>41920</v>
      </c>
      <c r="K106" s="32">
        <f t="shared" si="29"/>
        <v>395.89854544705014</v>
      </c>
      <c r="L106" s="6">
        <v>575</v>
      </c>
      <c r="M106" s="6"/>
      <c r="N106" s="33">
        <f t="shared" si="32"/>
        <v>404.96809369834358</v>
      </c>
      <c r="O106" s="6"/>
      <c r="P106" s="6"/>
      <c r="Q106" s="5" t="s">
        <v>56</v>
      </c>
      <c r="R106" s="5">
        <v>8.4969202595702207</v>
      </c>
      <c r="S106" s="5">
        <v>0.75447212925024676</v>
      </c>
      <c r="T106" s="5">
        <v>11.262073084149572</v>
      </c>
      <c r="U106" s="5">
        <v>7.609598787499867E-13</v>
      </c>
      <c r="V106" s="5">
        <v>6.9619351711114188</v>
      </c>
      <c r="W106" s="5">
        <v>10.031905348029023</v>
      </c>
      <c r="X106" s="5">
        <v>6.9619351711114188</v>
      </c>
      <c r="Y106" s="5">
        <v>10.031905348029023</v>
      </c>
      <c r="AC106" s="29">
        <v>41931</v>
      </c>
      <c r="AD106" s="27">
        <f t="shared" si="22"/>
        <v>395.89854544705014</v>
      </c>
      <c r="AE106" s="30">
        <v>1425</v>
      </c>
      <c r="AF106" s="30"/>
      <c r="AG106" s="30"/>
      <c r="AH106" s="28">
        <f t="shared" si="23"/>
        <v>403.83106930308981</v>
      </c>
      <c r="AI106" s="16">
        <f t="shared" si="24"/>
        <v>394.87746343651668</v>
      </c>
      <c r="AJ106" s="38">
        <f t="shared" si="25"/>
        <v>8.9536058665731275</v>
      </c>
      <c r="AK106">
        <v>1</v>
      </c>
    </row>
    <row r="107" spans="2:37" ht="19.5" thickBot="1" x14ac:dyDescent="0.45">
      <c r="B107" s="1">
        <f t="shared" si="26"/>
        <v>41926</v>
      </c>
      <c r="D107">
        <v>500</v>
      </c>
      <c r="J107" s="31">
        <v>41921</v>
      </c>
      <c r="K107" s="32">
        <f t="shared" si="29"/>
        <v>395.89854544705014</v>
      </c>
      <c r="L107" s="6">
        <v>325</v>
      </c>
      <c r="M107" s="6"/>
      <c r="N107" s="33">
        <f t="shared" si="32"/>
        <v>405.27016596931225</v>
      </c>
      <c r="O107" s="6"/>
      <c r="P107" s="6"/>
      <c r="Q107" s="22" t="s">
        <v>57</v>
      </c>
      <c r="R107" s="22">
        <v>-1.1538514033106397E-3</v>
      </c>
      <c r="S107" s="22">
        <v>1.5490085686488211E-4</v>
      </c>
      <c r="T107" s="22">
        <v>-7.448967208213241</v>
      </c>
      <c r="U107" s="22">
        <v>1.4641673727810423E-8</v>
      </c>
      <c r="V107" s="22">
        <v>-1.4689995661902528E-3</v>
      </c>
      <c r="W107" s="22">
        <v>-8.3870324043102654E-4</v>
      </c>
      <c r="X107" s="22">
        <v>-1.4689995661902528E-3</v>
      </c>
      <c r="Y107" s="22">
        <v>-8.3870324043102654E-4</v>
      </c>
      <c r="AC107" s="29">
        <v>41932</v>
      </c>
      <c r="AD107" s="27">
        <f t="shared" si="22"/>
        <v>395.89854544705014</v>
      </c>
      <c r="AE107" s="30">
        <v>2175</v>
      </c>
      <c r="AF107" s="30"/>
      <c r="AG107" s="30"/>
      <c r="AH107" s="28">
        <f t="shared" si="23"/>
        <v>402.9348726529613</v>
      </c>
      <c r="AI107" s="16">
        <f t="shared" si="24"/>
        <v>394.88281857106386</v>
      </c>
      <c r="AJ107" s="38">
        <f t="shared" si="25"/>
        <v>8.0520540818974382</v>
      </c>
      <c r="AK107">
        <v>1</v>
      </c>
    </row>
    <row r="108" spans="2:37" x14ac:dyDescent="0.4">
      <c r="B108" s="1">
        <f t="shared" si="26"/>
        <v>41927</v>
      </c>
      <c r="D108">
        <v>725</v>
      </c>
      <c r="J108" s="31">
        <v>41922</v>
      </c>
      <c r="K108" s="32">
        <f t="shared" si="29"/>
        <v>395.89854544705014</v>
      </c>
      <c r="L108" s="6">
        <v>425</v>
      </c>
      <c r="M108" s="6"/>
      <c r="N108" s="33">
        <f t="shared" si="32"/>
        <v>405.14933706092478</v>
      </c>
      <c r="O108" s="6"/>
      <c r="P108" s="6"/>
      <c r="AC108" s="29">
        <v>41933</v>
      </c>
      <c r="AD108" s="27">
        <f t="shared" si="22"/>
        <v>395.89854544705014</v>
      </c>
      <c r="AE108" s="30">
        <v>1625</v>
      </c>
      <c r="AF108" s="30"/>
      <c r="AG108" s="30"/>
      <c r="AH108" s="28">
        <f t="shared" si="23"/>
        <v>403.59208352972217</v>
      </c>
      <c r="AI108" s="16">
        <f t="shared" si="24"/>
        <v>394.88817370561105</v>
      </c>
      <c r="AJ108" s="38">
        <f t="shared" si="25"/>
        <v>8.7039098241111219</v>
      </c>
      <c r="AK108">
        <v>1</v>
      </c>
    </row>
    <row r="109" spans="2:37" x14ac:dyDescent="0.4">
      <c r="B109" s="1">
        <f t="shared" si="26"/>
        <v>41928</v>
      </c>
      <c r="D109">
        <v>2500</v>
      </c>
      <c r="J109" s="31">
        <v>41923</v>
      </c>
      <c r="K109" s="32">
        <f t="shared" si="29"/>
        <v>395.89854544705014</v>
      </c>
      <c r="L109" s="6">
        <v>800</v>
      </c>
      <c r="M109" s="6"/>
      <c r="N109" s="33">
        <f t="shared" si="32"/>
        <v>404.69622865447178</v>
      </c>
      <c r="O109" s="6"/>
      <c r="P109" s="6"/>
      <c r="AC109" s="29">
        <v>41934</v>
      </c>
      <c r="AD109" s="27">
        <f t="shared" si="22"/>
        <v>395.89854544705014</v>
      </c>
      <c r="AE109" s="30">
        <v>1675</v>
      </c>
      <c r="AF109" s="30"/>
      <c r="AG109" s="30"/>
      <c r="AH109" s="28">
        <f t="shared" si="23"/>
        <v>403.53233708638027</v>
      </c>
      <c r="AI109" s="16">
        <f t="shared" si="24"/>
        <v>394.89352884015824</v>
      </c>
      <c r="AJ109" s="38">
        <f t="shared" si="25"/>
        <v>8.6388082462220268</v>
      </c>
      <c r="AK109">
        <v>1</v>
      </c>
    </row>
    <row r="110" spans="2:37" x14ac:dyDescent="0.4">
      <c r="B110" s="1">
        <f t="shared" si="26"/>
        <v>41929</v>
      </c>
      <c r="D110">
        <v>675</v>
      </c>
      <c r="J110" s="31">
        <v>41924</v>
      </c>
      <c r="K110" s="32">
        <f t="shared" si="29"/>
        <v>395.89854544705014</v>
      </c>
      <c r="L110" s="6">
        <v>550</v>
      </c>
      <c r="M110" s="6"/>
      <c r="N110" s="33">
        <f t="shared" si="32"/>
        <v>404.99830092544045</v>
      </c>
      <c r="O110" s="6"/>
      <c r="P110" s="6"/>
      <c r="AC110" s="29">
        <v>41935</v>
      </c>
      <c r="AD110" s="27">
        <f t="shared" si="22"/>
        <v>395.89854544705014</v>
      </c>
      <c r="AE110" s="30">
        <v>3050</v>
      </c>
      <c r="AF110" s="30"/>
      <c r="AG110" s="30"/>
      <c r="AH110" s="28">
        <f t="shared" si="23"/>
        <v>401.88930989447812</v>
      </c>
      <c r="AI110" s="16">
        <f t="shared" si="24"/>
        <v>394.89888397470543</v>
      </c>
      <c r="AJ110" s="38">
        <f t="shared" si="25"/>
        <v>6.9904259197726901</v>
      </c>
      <c r="AK110">
        <v>1</v>
      </c>
    </row>
    <row r="111" spans="2:37" x14ac:dyDescent="0.4">
      <c r="B111" s="1">
        <f t="shared" si="26"/>
        <v>41930</v>
      </c>
      <c r="D111">
        <v>1650</v>
      </c>
      <c r="J111" s="31">
        <v>41925</v>
      </c>
      <c r="K111" s="32">
        <f t="shared" si="29"/>
        <v>395.89854544705014</v>
      </c>
      <c r="L111" s="6">
        <v>425</v>
      </c>
      <c r="M111" s="6"/>
      <c r="N111" s="33">
        <f t="shared" si="32"/>
        <v>405.14933706092478</v>
      </c>
      <c r="O111" s="6"/>
      <c r="P111" s="6"/>
      <c r="Q111" s="6"/>
      <c r="AC111" s="29">
        <v>41936</v>
      </c>
      <c r="AD111" s="27">
        <f t="shared" si="22"/>
        <v>395.89854544705014</v>
      </c>
      <c r="AE111" s="30">
        <v>2750</v>
      </c>
      <c r="AF111" s="30"/>
      <c r="AG111" s="30"/>
      <c r="AH111" s="28">
        <f t="shared" si="23"/>
        <v>402.24778855452951</v>
      </c>
      <c r="AI111" s="16">
        <f t="shared" si="24"/>
        <v>394.90423910925256</v>
      </c>
      <c r="AJ111" s="38">
        <f t="shared" si="25"/>
        <v>7.343549445276949</v>
      </c>
      <c r="AK111">
        <v>1</v>
      </c>
    </row>
    <row r="112" spans="2:37" x14ac:dyDescent="0.4">
      <c r="B112" s="1">
        <f t="shared" si="26"/>
        <v>41931</v>
      </c>
      <c r="D112">
        <v>1425</v>
      </c>
      <c r="J112" s="31">
        <v>41926</v>
      </c>
      <c r="K112" s="32">
        <f t="shared" si="29"/>
        <v>395.89854544705014</v>
      </c>
      <c r="L112" s="6">
        <v>500</v>
      </c>
      <c r="M112" s="6"/>
      <c r="N112" s="33">
        <f t="shared" si="32"/>
        <v>405.05871537963418</v>
      </c>
      <c r="O112" s="6"/>
      <c r="P112" s="6"/>
      <c r="Q112" s="6"/>
      <c r="AC112" s="29">
        <v>41937</v>
      </c>
      <c r="AD112" s="27">
        <f t="shared" si="22"/>
        <v>395.89854544705014</v>
      </c>
      <c r="AE112" s="30">
        <v>4125</v>
      </c>
      <c r="AF112" s="30"/>
      <c r="AG112" s="30"/>
      <c r="AH112" s="28">
        <f t="shared" si="23"/>
        <v>400.6047613626273</v>
      </c>
      <c r="AI112" s="16">
        <f t="shared" si="24"/>
        <v>394.90959424379975</v>
      </c>
      <c r="AJ112" s="38">
        <f t="shared" si="25"/>
        <v>5.6951671188275554</v>
      </c>
      <c r="AK112">
        <v>1</v>
      </c>
    </row>
    <row r="113" spans="2:37" x14ac:dyDescent="0.4">
      <c r="B113" s="1">
        <f t="shared" si="26"/>
        <v>41932</v>
      </c>
      <c r="D113">
        <v>2175</v>
      </c>
      <c r="J113" s="31">
        <v>41927</v>
      </c>
      <c r="K113" s="32">
        <f t="shared" si="29"/>
        <v>395.89854544705014</v>
      </c>
      <c r="L113" s="6">
        <v>725</v>
      </c>
      <c r="M113" s="6"/>
      <c r="N113" s="33">
        <f t="shared" si="32"/>
        <v>404.78685033576238</v>
      </c>
      <c r="O113" s="6"/>
      <c r="P113" s="6"/>
      <c r="Q113" s="6"/>
      <c r="AC113" s="29">
        <v>41938</v>
      </c>
      <c r="AD113" s="27">
        <f t="shared" si="22"/>
        <v>395.89854544705014</v>
      </c>
      <c r="AE113" s="30">
        <v>7250</v>
      </c>
      <c r="AF113" s="30"/>
      <c r="AG113" s="30"/>
      <c r="AH113" s="28">
        <f t="shared" si="23"/>
        <v>396.87060865375867</v>
      </c>
      <c r="AI113" s="16">
        <f t="shared" si="24"/>
        <v>394.91494937834693</v>
      </c>
      <c r="AJ113" s="38">
        <f t="shared" si="25"/>
        <v>1.9556592754117332</v>
      </c>
      <c r="AK113">
        <v>1</v>
      </c>
    </row>
    <row r="114" spans="2:37" x14ac:dyDescent="0.4">
      <c r="B114" s="1">
        <f t="shared" si="26"/>
        <v>41933</v>
      </c>
      <c r="D114">
        <v>1625</v>
      </c>
      <c r="J114" s="31">
        <v>41928</v>
      </c>
      <c r="K114" s="32">
        <f t="shared" si="29"/>
        <v>395.89854544705014</v>
      </c>
      <c r="L114" s="6">
        <v>2500</v>
      </c>
      <c r="M114" s="6"/>
      <c r="N114" s="33">
        <f t="shared" si="32"/>
        <v>402.64213721188486</v>
      </c>
      <c r="O114" s="6"/>
      <c r="P114" s="6"/>
      <c r="Q114" s="6"/>
      <c r="AC114" s="29">
        <v>41939</v>
      </c>
      <c r="AD114" s="27">
        <f t="shared" si="22"/>
        <v>395.89854544705014</v>
      </c>
      <c r="AE114" s="30">
        <v>4250</v>
      </c>
      <c r="AF114" s="30"/>
      <c r="AG114" s="30"/>
      <c r="AH114" s="28">
        <f t="shared" si="23"/>
        <v>400.45539525427256</v>
      </c>
      <c r="AI114" s="16">
        <f t="shared" si="24"/>
        <v>394.92030451289406</v>
      </c>
      <c r="AJ114" s="38">
        <f t="shared" si="25"/>
        <v>5.5350907413784967</v>
      </c>
      <c r="AK114">
        <v>1</v>
      </c>
    </row>
    <row r="115" spans="2:37" x14ac:dyDescent="0.4">
      <c r="B115" s="1">
        <f t="shared" si="26"/>
        <v>41934</v>
      </c>
      <c r="D115">
        <v>1675</v>
      </c>
      <c r="J115" s="31">
        <v>41929</v>
      </c>
      <c r="K115" s="32">
        <f t="shared" si="29"/>
        <v>395.89854544705014</v>
      </c>
      <c r="L115" s="6">
        <v>675</v>
      </c>
      <c r="M115" s="6"/>
      <c r="N115" s="33">
        <f t="shared" si="32"/>
        <v>404.84726478995611</v>
      </c>
      <c r="O115" s="6"/>
      <c r="P115" s="6"/>
      <c r="Q115" s="6"/>
      <c r="AC115" s="29">
        <v>41940</v>
      </c>
      <c r="AD115" s="27">
        <f t="shared" si="22"/>
        <v>395.89854544705014</v>
      </c>
      <c r="AE115" s="30">
        <v>4250</v>
      </c>
      <c r="AF115" s="30"/>
      <c r="AG115" s="30"/>
      <c r="AH115" s="28">
        <f t="shared" si="23"/>
        <v>400.45539525427256</v>
      </c>
      <c r="AI115" s="16">
        <f t="shared" si="24"/>
        <v>394.92565964744131</v>
      </c>
      <c r="AJ115" s="38">
        <f t="shared" si="25"/>
        <v>5.5297356068312524</v>
      </c>
      <c r="AK115">
        <v>1</v>
      </c>
    </row>
    <row r="116" spans="2:37" x14ac:dyDescent="0.4">
      <c r="B116" s="1">
        <f t="shared" si="26"/>
        <v>41935</v>
      </c>
      <c r="C116">
        <v>399.6529288582903</v>
      </c>
      <c r="D116">
        <v>3050</v>
      </c>
      <c r="J116" s="31">
        <v>41930</v>
      </c>
      <c r="K116" s="32">
        <f t="shared" si="29"/>
        <v>395.89854544705014</v>
      </c>
      <c r="L116" s="6">
        <v>1650</v>
      </c>
      <c r="M116" s="6"/>
      <c r="N116" s="33">
        <f t="shared" si="32"/>
        <v>403.66918293317832</v>
      </c>
      <c r="O116" s="6"/>
      <c r="P116" s="6"/>
      <c r="Q116" s="6"/>
      <c r="AC116" s="29">
        <v>41941</v>
      </c>
      <c r="AD116" s="27">
        <f t="shared" si="22"/>
        <v>395.89854544705014</v>
      </c>
      <c r="AE116" s="30">
        <v>5500</v>
      </c>
      <c r="AF116" s="30"/>
      <c r="AG116" s="30"/>
      <c r="AH116" s="28">
        <f t="shared" si="23"/>
        <v>398.96173417072509</v>
      </c>
      <c r="AI116" s="16">
        <f t="shared" si="24"/>
        <v>394.93101478198844</v>
      </c>
      <c r="AJ116" s="38">
        <f t="shared" si="25"/>
        <v>4.0307193887366566</v>
      </c>
      <c r="AK116">
        <v>1</v>
      </c>
    </row>
    <row r="117" spans="2:37" x14ac:dyDescent="0.4">
      <c r="B117" s="1">
        <f t="shared" si="26"/>
        <v>41936</v>
      </c>
      <c r="D117">
        <v>2750</v>
      </c>
      <c r="J117" s="31">
        <v>41931</v>
      </c>
      <c r="K117" s="32">
        <f t="shared" si="29"/>
        <v>395.89854544705014</v>
      </c>
      <c r="L117" s="6">
        <v>1425</v>
      </c>
      <c r="M117" s="6"/>
      <c r="N117" s="33">
        <f t="shared" si="32"/>
        <v>403.94104797705012</v>
      </c>
      <c r="O117" s="6"/>
      <c r="P117" s="6"/>
      <c r="Q117" s="6"/>
      <c r="AC117" s="29">
        <v>41942</v>
      </c>
      <c r="AD117" s="27">
        <f t="shared" si="22"/>
        <v>395.89854544705014</v>
      </c>
      <c r="AE117" s="30">
        <v>3000</v>
      </c>
      <c r="AF117" s="30"/>
      <c r="AG117" s="30"/>
      <c r="AH117" s="28">
        <f t="shared" si="23"/>
        <v>401.94905633781997</v>
      </c>
      <c r="AI117" s="16">
        <f t="shared" si="24"/>
        <v>394.93636991653563</v>
      </c>
      <c r="AJ117" s="38">
        <f t="shared" si="25"/>
        <v>7.0126864212843429</v>
      </c>
      <c r="AK117">
        <v>1</v>
      </c>
    </row>
    <row r="118" spans="2:37" x14ac:dyDescent="0.4">
      <c r="B118" s="1">
        <f t="shared" si="26"/>
        <v>41937</v>
      </c>
      <c r="D118">
        <v>4125</v>
      </c>
      <c r="J118" s="31">
        <v>41932</v>
      </c>
      <c r="K118" s="32">
        <f t="shared" si="29"/>
        <v>395.89854544705014</v>
      </c>
      <c r="L118" s="6">
        <v>2175</v>
      </c>
      <c r="M118" s="6"/>
      <c r="N118" s="33">
        <f t="shared" si="32"/>
        <v>403.03483116414412</v>
      </c>
      <c r="O118" s="6"/>
      <c r="P118" s="6"/>
      <c r="Q118" s="6"/>
      <c r="AC118" s="29">
        <v>41943</v>
      </c>
      <c r="AD118" s="27">
        <f t="shared" si="22"/>
        <v>395.89854544705014</v>
      </c>
      <c r="AE118" s="30">
        <v>2625</v>
      </c>
      <c r="AF118" s="30"/>
      <c r="AG118" s="30"/>
      <c r="AH118" s="28">
        <f t="shared" si="23"/>
        <v>402.39715466288425</v>
      </c>
      <c r="AI118" s="16">
        <f t="shared" si="24"/>
        <v>394.94172505108281</v>
      </c>
      <c r="AJ118" s="38">
        <f t="shared" si="25"/>
        <v>7.4554296118014349</v>
      </c>
      <c r="AK118">
        <v>1</v>
      </c>
    </row>
    <row r="119" spans="2:37" x14ac:dyDescent="0.4">
      <c r="B119" s="1">
        <f t="shared" si="26"/>
        <v>41938</v>
      </c>
      <c r="D119">
        <v>7250</v>
      </c>
      <c r="J119" s="31">
        <v>41933</v>
      </c>
      <c r="K119" s="32">
        <f t="shared" si="29"/>
        <v>395.89854544705014</v>
      </c>
      <c r="L119" s="6">
        <v>1625</v>
      </c>
      <c r="M119" s="6"/>
      <c r="N119" s="33">
        <f t="shared" si="32"/>
        <v>403.69939016027519</v>
      </c>
      <c r="O119" s="6"/>
      <c r="P119" s="6"/>
      <c r="Q119" s="6"/>
      <c r="AC119" s="29">
        <v>41944</v>
      </c>
      <c r="AD119" s="27">
        <f t="shared" si="22"/>
        <v>395.89854544705014</v>
      </c>
      <c r="AE119" s="30">
        <v>2150</v>
      </c>
      <c r="AF119" s="30"/>
      <c r="AG119" s="30"/>
      <c r="AH119" s="28">
        <f t="shared" si="23"/>
        <v>402.96474587463229</v>
      </c>
      <c r="AI119" s="16">
        <f t="shared" si="24"/>
        <v>394.94708018562994</v>
      </c>
      <c r="AJ119" s="38">
        <f t="shared" si="25"/>
        <v>8.0176656890023423</v>
      </c>
      <c r="AK119">
        <v>1</v>
      </c>
    </row>
    <row r="120" spans="2:37" x14ac:dyDescent="0.4">
      <c r="B120" s="1">
        <f t="shared" si="26"/>
        <v>41939</v>
      </c>
      <c r="D120">
        <v>4250</v>
      </c>
      <c r="J120" s="31">
        <v>41934</v>
      </c>
      <c r="K120" s="32">
        <f t="shared" si="29"/>
        <v>395.89854544705014</v>
      </c>
      <c r="L120" s="6">
        <v>1675</v>
      </c>
      <c r="M120" s="6"/>
      <c r="N120" s="33">
        <f t="shared" si="32"/>
        <v>403.63897570608145</v>
      </c>
      <c r="O120" s="6"/>
      <c r="P120" s="6"/>
      <c r="Q120" s="6"/>
      <c r="AC120" s="29">
        <v>41945</v>
      </c>
      <c r="AD120" s="27">
        <f t="shared" si="22"/>
        <v>395.89854544705014</v>
      </c>
      <c r="AE120" s="30">
        <v>1100</v>
      </c>
      <c r="AF120" s="30"/>
      <c r="AG120" s="30"/>
      <c r="AH120" s="28">
        <f t="shared" si="23"/>
        <v>404.21942118481212</v>
      </c>
      <c r="AI120" s="16">
        <f t="shared" si="24"/>
        <v>394.95243532017719</v>
      </c>
      <c r="AJ120" s="38">
        <f t="shared" si="25"/>
        <v>9.2669858646349326</v>
      </c>
      <c r="AK120">
        <v>1</v>
      </c>
    </row>
    <row r="121" spans="2:37" x14ac:dyDescent="0.4">
      <c r="B121" s="1">
        <f t="shared" si="26"/>
        <v>41940</v>
      </c>
      <c r="D121">
        <v>4250</v>
      </c>
      <c r="J121" s="31">
        <v>41935</v>
      </c>
      <c r="K121" s="32">
        <f t="shared" si="29"/>
        <v>395.89854544705014</v>
      </c>
      <c r="L121" s="6">
        <v>3050</v>
      </c>
      <c r="M121" s="6"/>
      <c r="N121" s="33">
        <f t="shared" si="32"/>
        <v>401.97757821575385</v>
      </c>
      <c r="O121" s="6"/>
      <c r="P121" s="6"/>
      <c r="Q121" s="6"/>
      <c r="AC121" s="29">
        <v>41946</v>
      </c>
      <c r="AD121" s="27">
        <f t="shared" si="22"/>
        <v>395.89854544705014</v>
      </c>
      <c r="AE121" s="30">
        <v>900</v>
      </c>
      <c r="AF121" s="30"/>
      <c r="AG121" s="30"/>
      <c r="AH121" s="28">
        <f t="shared" si="23"/>
        <v>404.45840695817969</v>
      </c>
      <c r="AI121" s="16">
        <f t="shared" si="24"/>
        <v>394.95779045472432</v>
      </c>
      <c r="AJ121" s="38">
        <f t="shared" si="25"/>
        <v>9.500616503455376</v>
      </c>
      <c r="AK121">
        <v>1</v>
      </c>
    </row>
    <row r="122" spans="2:37" x14ac:dyDescent="0.4">
      <c r="B122" s="1">
        <f t="shared" si="26"/>
        <v>41941</v>
      </c>
      <c r="D122">
        <v>5500</v>
      </c>
      <c r="J122" s="31">
        <v>41936</v>
      </c>
      <c r="K122" s="32">
        <f t="shared" si="29"/>
        <v>395.89854544705014</v>
      </c>
      <c r="L122" s="6">
        <v>2750</v>
      </c>
      <c r="M122" s="6"/>
      <c r="N122" s="33">
        <f t="shared" si="32"/>
        <v>402.34006494091625</v>
      </c>
      <c r="O122" s="6"/>
      <c r="P122" s="6"/>
      <c r="Q122" s="6"/>
      <c r="AC122" s="29">
        <v>41947</v>
      </c>
      <c r="AD122" s="27">
        <f t="shared" si="22"/>
        <v>395.89854544705014</v>
      </c>
      <c r="AE122" s="30">
        <v>925</v>
      </c>
      <c r="AF122" s="30"/>
      <c r="AG122" s="30"/>
      <c r="AH122" s="28">
        <f t="shared" si="23"/>
        <v>404.42853373650877</v>
      </c>
      <c r="AI122" s="16">
        <f t="shared" si="24"/>
        <v>394.96314558927151</v>
      </c>
      <c r="AJ122" s="38">
        <f t="shared" si="25"/>
        <v>9.4653881472372632</v>
      </c>
      <c r="AK122">
        <v>1</v>
      </c>
    </row>
    <row r="123" spans="2:37" x14ac:dyDescent="0.4">
      <c r="B123" s="1">
        <f t="shared" si="26"/>
        <v>41942</v>
      </c>
      <c r="D123">
        <v>3000</v>
      </c>
      <c r="J123" s="31">
        <v>41937</v>
      </c>
      <c r="K123" s="32">
        <f t="shared" si="29"/>
        <v>395.89854544705014</v>
      </c>
      <c r="L123" s="6">
        <v>4125</v>
      </c>
      <c r="M123" s="6"/>
      <c r="N123" s="33">
        <f t="shared" si="32"/>
        <v>400.67866745058859</v>
      </c>
      <c r="O123" s="6"/>
      <c r="P123" s="6"/>
      <c r="Q123" s="6"/>
      <c r="AC123" s="29">
        <v>41948</v>
      </c>
      <c r="AD123" s="27">
        <f t="shared" si="22"/>
        <v>395.89854544705014</v>
      </c>
      <c r="AE123" s="30">
        <v>1100</v>
      </c>
      <c r="AF123" s="30"/>
      <c r="AG123" s="30"/>
      <c r="AH123" s="28">
        <f t="shared" si="23"/>
        <v>404.21942118481212</v>
      </c>
      <c r="AI123" s="16">
        <f t="shared" si="24"/>
        <v>394.96850072381869</v>
      </c>
      <c r="AJ123" s="38">
        <f t="shared" si="25"/>
        <v>9.2509204609934272</v>
      </c>
      <c r="AK123">
        <v>1</v>
      </c>
    </row>
    <row r="124" spans="2:37" x14ac:dyDescent="0.4">
      <c r="B124" s="1">
        <f t="shared" si="26"/>
        <v>41943</v>
      </c>
      <c r="D124">
        <v>2625</v>
      </c>
      <c r="J124" s="31">
        <v>41938</v>
      </c>
      <c r="K124" s="32">
        <f t="shared" si="29"/>
        <v>395.89854544705014</v>
      </c>
      <c r="L124" s="6">
        <v>7250</v>
      </c>
      <c r="M124" s="6"/>
      <c r="N124" s="33">
        <f t="shared" si="32"/>
        <v>396.90276406348033</v>
      </c>
      <c r="O124" s="6"/>
      <c r="P124" s="6"/>
      <c r="Q124" s="6"/>
      <c r="AC124" s="29">
        <v>41949</v>
      </c>
      <c r="AD124" s="27">
        <f t="shared" si="22"/>
        <v>395.89854544705014</v>
      </c>
      <c r="AE124" s="30">
        <v>1725</v>
      </c>
      <c r="AF124" s="30"/>
      <c r="AG124" s="30"/>
      <c r="AH124" s="28">
        <f t="shared" si="23"/>
        <v>403.47259064303842</v>
      </c>
      <c r="AI124" s="16">
        <f t="shared" si="24"/>
        <v>394.97385585836582</v>
      </c>
      <c r="AJ124" s="38">
        <f t="shared" si="25"/>
        <v>8.4987347846725925</v>
      </c>
      <c r="AK124">
        <v>1</v>
      </c>
    </row>
    <row r="125" spans="2:37" x14ac:dyDescent="0.4">
      <c r="B125" s="1">
        <f t="shared" si="26"/>
        <v>41944</v>
      </c>
      <c r="D125">
        <v>2150</v>
      </c>
      <c r="J125" s="31">
        <v>41939</v>
      </c>
      <c r="K125" s="32">
        <f t="shared" si="29"/>
        <v>395.89854544705014</v>
      </c>
      <c r="L125" s="6">
        <v>4250</v>
      </c>
      <c r="M125" s="6"/>
      <c r="N125" s="33">
        <f t="shared" si="32"/>
        <v>400.52763131510426</v>
      </c>
      <c r="O125" s="6"/>
      <c r="P125" s="6"/>
      <c r="Q125" s="6"/>
      <c r="AC125" s="29">
        <v>41950</v>
      </c>
      <c r="AD125" s="27">
        <f t="shared" si="22"/>
        <v>395.89854544705014</v>
      </c>
      <c r="AE125" s="30">
        <v>1525</v>
      </c>
      <c r="AF125" s="30"/>
      <c r="AG125" s="30"/>
      <c r="AH125" s="28">
        <f t="shared" si="23"/>
        <v>403.71157641640599</v>
      </c>
      <c r="AI125" s="16">
        <f t="shared" si="24"/>
        <v>394.97921099291301</v>
      </c>
      <c r="AJ125" s="38">
        <f t="shared" si="25"/>
        <v>8.7323654234929791</v>
      </c>
      <c r="AK125">
        <v>1</v>
      </c>
    </row>
    <row r="126" spans="2:37" x14ac:dyDescent="0.4">
      <c r="B126" s="1">
        <f t="shared" si="26"/>
        <v>41945</v>
      </c>
      <c r="D126">
        <v>1100</v>
      </c>
      <c r="J126" s="31">
        <v>41940</v>
      </c>
      <c r="K126" s="32">
        <f t="shared" si="29"/>
        <v>395.89854544705014</v>
      </c>
      <c r="L126" s="6">
        <v>4250</v>
      </c>
      <c r="M126" s="6"/>
      <c r="N126" s="33">
        <f t="shared" si="32"/>
        <v>400.52763131510426</v>
      </c>
      <c r="O126" s="6"/>
      <c r="P126" s="6"/>
      <c r="Q126" s="6"/>
      <c r="AC126" s="29">
        <v>41951</v>
      </c>
      <c r="AD126" s="27">
        <f t="shared" si="22"/>
        <v>395.89854544705014</v>
      </c>
      <c r="AE126" s="30">
        <v>2825</v>
      </c>
      <c r="AF126" s="30"/>
      <c r="AG126" s="30"/>
      <c r="AH126" s="28">
        <f t="shared" si="23"/>
        <v>402.15816888951662</v>
      </c>
      <c r="AI126" s="16">
        <f t="shared" si="24"/>
        <v>394.9845661274602</v>
      </c>
      <c r="AJ126" s="38">
        <f t="shared" si="25"/>
        <v>7.1736027620564187</v>
      </c>
      <c r="AK126">
        <v>1</v>
      </c>
    </row>
    <row r="127" spans="2:37" x14ac:dyDescent="0.4">
      <c r="B127" s="1">
        <f t="shared" si="26"/>
        <v>41946</v>
      </c>
      <c r="D127">
        <v>900</v>
      </c>
      <c r="J127" s="31">
        <v>41941</v>
      </c>
      <c r="K127" s="32">
        <f t="shared" si="29"/>
        <v>395.89854544705014</v>
      </c>
      <c r="L127" s="6">
        <v>5500</v>
      </c>
      <c r="M127" s="6"/>
      <c r="N127" s="33">
        <f t="shared" si="32"/>
        <v>399.01726996026099</v>
      </c>
      <c r="O127" s="6"/>
      <c r="P127" s="6"/>
      <c r="Q127" s="6"/>
      <c r="AC127" s="29">
        <v>41952</v>
      </c>
      <c r="AD127" s="27">
        <f t="shared" si="22"/>
        <v>395.89854544705014</v>
      </c>
      <c r="AE127" s="30">
        <v>6250</v>
      </c>
      <c r="AF127" s="30"/>
      <c r="AG127" s="30"/>
      <c r="AH127" s="28">
        <f t="shared" si="23"/>
        <v>398.06553752059659</v>
      </c>
      <c r="AI127" s="16">
        <f t="shared" si="24"/>
        <v>394.98992126200733</v>
      </c>
      <c r="AJ127" s="38">
        <f t="shared" si="25"/>
        <v>3.0756162585892639</v>
      </c>
      <c r="AK127">
        <v>1</v>
      </c>
    </row>
    <row r="128" spans="2:37" x14ac:dyDescent="0.4">
      <c r="B128" s="1">
        <f t="shared" si="26"/>
        <v>41947</v>
      </c>
      <c r="D128">
        <v>925</v>
      </c>
      <c r="J128" s="31">
        <v>41942</v>
      </c>
      <c r="K128" s="32">
        <f t="shared" si="29"/>
        <v>395.89854544705014</v>
      </c>
      <c r="L128" s="6">
        <v>3000</v>
      </c>
      <c r="M128" s="6"/>
      <c r="N128" s="33">
        <f t="shared" si="32"/>
        <v>402.03799266994758</v>
      </c>
      <c r="O128" s="6"/>
      <c r="P128" s="6"/>
      <c r="Q128" s="6"/>
      <c r="AC128" s="29">
        <v>41953</v>
      </c>
      <c r="AD128" s="27">
        <f t="shared" si="22"/>
        <v>395.89854544705014</v>
      </c>
      <c r="AE128" s="30">
        <v>1650</v>
      </c>
      <c r="AF128" s="30"/>
      <c r="AG128" s="30"/>
      <c r="AH128" s="28">
        <f t="shared" si="23"/>
        <v>403.56221030805125</v>
      </c>
      <c r="AI128" s="16">
        <f t="shared" si="24"/>
        <v>394.99527639655457</v>
      </c>
      <c r="AJ128" s="38">
        <f t="shared" si="25"/>
        <v>8.566933911496676</v>
      </c>
      <c r="AK128">
        <v>1</v>
      </c>
    </row>
    <row r="129" spans="2:37" x14ac:dyDescent="0.4">
      <c r="B129" s="1">
        <f t="shared" si="26"/>
        <v>41948</v>
      </c>
      <c r="D129">
        <v>1100</v>
      </c>
      <c r="J129" s="31">
        <v>41943</v>
      </c>
      <c r="K129" s="32">
        <f t="shared" si="29"/>
        <v>395.89854544705014</v>
      </c>
      <c r="L129" s="6">
        <v>2625</v>
      </c>
      <c r="M129" s="6"/>
      <c r="N129" s="33">
        <f t="shared" si="32"/>
        <v>402.49110107640053</v>
      </c>
      <c r="O129" s="6"/>
      <c r="P129" s="6"/>
      <c r="Q129" s="6"/>
      <c r="AC129" s="29">
        <v>41954</v>
      </c>
      <c r="AD129" s="27">
        <f t="shared" ref="AD129:AD148" si="34">IF(((AC129*AD$23+AD$24)&lt;$M$26),$M$26,AC129*AD$23+AD$24)</f>
        <v>395.89854544705014</v>
      </c>
      <c r="AE129" s="30">
        <v>3375</v>
      </c>
      <c r="AF129" s="30"/>
      <c r="AG129" s="30"/>
      <c r="AH129" s="28">
        <f t="shared" si="23"/>
        <v>401.50095801275575</v>
      </c>
      <c r="AI129" s="16">
        <f t="shared" si="24"/>
        <v>395.0006315311017</v>
      </c>
      <c r="AJ129" s="38">
        <f t="shared" si="25"/>
        <v>6.5003264816540423</v>
      </c>
      <c r="AK129">
        <v>1</v>
      </c>
    </row>
    <row r="130" spans="2:37" x14ac:dyDescent="0.4">
      <c r="B130" s="1">
        <f t="shared" si="26"/>
        <v>41949</v>
      </c>
      <c r="D130">
        <v>1725</v>
      </c>
      <c r="J130" s="31">
        <v>41944</v>
      </c>
      <c r="K130" s="32">
        <f t="shared" si="29"/>
        <v>395.89854544705014</v>
      </c>
      <c r="L130" s="6">
        <v>2150</v>
      </c>
      <c r="M130" s="6"/>
      <c r="N130" s="33">
        <f t="shared" si="32"/>
        <v>403.06503839124099</v>
      </c>
      <c r="O130" s="6"/>
      <c r="P130" s="6"/>
      <c r="Q130" s="6"/>
      <c r="AC130" s="29">
        <v>41955</v>
      </c>
      <c r="AD130" s="27">
        <f t="shared" si="34"/>
        <v>395.89854544705014</v>
      </c>
      <c r="AE130" s="30">
        <v>6000</v>
      </c>
      <c r="AF130" s="30"/>
      <c r="AG130" s="30"/>
      <c r="AH130" s="28">
        <f t="shared" ref="AH130:AH148" si="35">AE130*AL$61/1000+AL$60+AD130</f>
        <v>398.36426973730607</v>
      </c>
      <c r="AI130" s="16">
        <f t="shared" ref="AI130:AI148" si="36">AC130*X$32+X$31</f>
        <v>395.00598666564889</v>
      </c>
      <c r="AJ130" s="36">
        <f t="shared" ref="AJ130:AJ148" si="37">AH130-AI130</f>
        <v>3.3582830716571834</v>
      </c>
    </row>
    <row r="131" spans="2:37" x14ac:dyDescent="0.4">
      <c r="B131" s="1">
        <f t="shared" si="26"/>
        <v>41950</v>
      </c>
      <c r="D131">
        <v>1525</v>
      </c>
      <c r="J131" s="31">
        <v>41945</v>
      </c>
      <c r="K131" s="32">
        <f t="shared" si="29"/>
        <v>395.89854544705014</v>
      </c>
      <c r="L131" s="6">
        <v>1100</v>
      </c>
      <c r="M131" s="6"/>
      <c r="N131" s="33">
        <f t="shared" si="32"/>
        <v>404.33374192930938</v>
      </c>
      <c r="O131" s="6"/>
      <c r="P131" s="6"/>
      <c r="Q131" s="6"/>
      <c r="AC131" s="29">
        <v>41956</v>
      </c>
      <c r="AD131" s="27">
        <f t="shared" si="34"/>
        <v>395.89854544705014</v>
      </c>
      <c r="AE131" s="30">
        <v>6250</v>
      </c>
      <c r="AF131" s="30"/>
      <c r="AG131" s="30"/>
      <c r="AH131" s="28">
        <f t="shared" si="35"/>
        <v>398.06553752059659</v>
      </c>
      <c r="AI131" s="16">
        <f t="shared" si="36"/>
        <v>395.01134180019608</v>
      </c>
      <c r="AJ131" s="36">
        <f t="shared" si="37"/>
        <v>3.0541957204005143</v>
      </c>
    </row>
    <row r="132" spans="2:37" x14ac:dyDescent="0.4">
      <c r="B132" s="1">
        <f t="shared" si="26"/>
        <v>41951</v>
      </c>
      <c r="D132">
        <v>2825</v>
      </c>
      <c r="J132" s="31">
        <v>41946</v>
      </c>
      <c r="K132" s="32">
        <f t="shared" si="29"/>
        <v>395.89854544705014</v>
      </c>
      <c r="L132" s="6">
        <v>900</v>
      </c>
      <c r="M132" s="6"/>
      <c r="N132" s="33">
        <f t="shared" si="32"/>
        <v>404.57539974608432</v>
      </c>
      <c r="O132" s="6"/>
      <c r="P132" s="6"/>
      <c r="Q132" s="6"/>
      <c r="AC132" s="29">
        <v>41957</v>
      </c>
      <c r="AD132" s="27">
        <f t="shared" si="34"/>
        <v>395.89854544705014</v>
      </c>
      <c r="AE132" s="30">
        <v>2875</v>
      </c>
      <c r="AF132" s="30"/>
      <c r="AG132" s="30"/>
      <c r="AH132" s="28">
        <f t="shared" si="35"/>
        <v>402.09842244617477</v>
      </c>
      <c r="AI132" s="16">
        <f t="shared" si="36"/>
        <v>395.01669693474321</v>
      </c>
      <c r="AJ132" s="36">
        <f t="shared" si="37"/>
        <v>7.0817255114315572</v>
      </c>
    </row>
    <row r="133" spans="2:37" x14ac:dyDescent="0.4">
      <c r="B133" s="1">
        <f t="shared" ref="B133:B196" si="38">B132+1</f>
        <v>41952</v>
      </c>
      <c r="D133">
        <v>6250</v>
      </c>
      <c r="J133" s="31">
        <v>41947</v>
      </c>
      <c r="K133" s="32">
        <f t="shared" si="29"/>
        <v>395.89854544705014</v>
      </c>
      <c r="L133" s="6">
        <v>925</v>
      </c>
      <c r="M133" s="6"/>
      <c r="N133" s="33">
        <f t="shared" si="32"/>
        <v>404.54519251898745</v>
      </c>
      <c r="O133" s="6"/>
      <c r="P133" s="6"/>
      <c r="Q133" s="6"/>
      <c r="AC133" s="29">
        <v>41958</v>
      </c>
      <c r="AD133" s="27">
        <f t="shared" si="34"/>
        <v>395.89854544705014</v>
      </c>
      <c r="AE133" s="30">
        <v>6500</v>
      </c>
      <c r="AF133" s="30"/>
      <c r="AG133" s="30"/>
      <c r="AH133" s="28">
        <f t="shared" si="35"/>
        <v>397.76680530388711</v>
      </c>
      <c r="AI133" s="16">
        <f t="shared" si="36"/>
        <v>395.02205206929045</v>
      </c>
      <c r="AJ133" s="36">
        <f t="shared" si="37"/>
        <v>2.7447532345966579</v>
      </c>
    </row>
    <row r="134" spans="2:37" x14ac:dyDescent="0.4">
      <c r="B134" s="1">
        <f t="shared" si="38"/>
        <v>41953</v>
      </c>
      <c r="D134">
        <v>1650</v>
      </c>
      <c r="J134" s="31">
        <v>41948</v>
      </c>
      <c r="K134" s="32">
        <f t="shared" si="29"/>
        <v>395.89854544705014</v>
      </c>
      <c r="L134" s="6">
        <v>1100</v>
      </c>
      <c r="M134" s="6"/>
      <c r="N134" s="33">
        <f t="shared" si="32"/>
        <v>404.33374192930938</v>
      </c>
      <c r="O134" s="6"/>
      <c r="P134" s="6"/>
      <c r="Q134" s="6"/>
      <c r="AC134" s="29">
        <v>41959</v>
      </c>
      <c r="AD134" s="27">
        <f t="shared" si="34"/>
        <v>395.89854544705014</v>
      </c>
      <c r="AE134" s="30">
        <v>6250</v>
      </c>
      <c r="AF134" s="30"/>
      <c r="AG134" s="30"/>
      <c r="AH134" s="28">
        <f t="shared" si="35"/>
        <v>398.06553752059659</v>
      </c>
      <c r="AI134" s="16">
        <f t="shared" si="36"/>
        <v>395.02740720383758</v>
      </c>
      <c r="AJ134" s="36">
        <f t="shared" si="37"/>
        <v>3.038130316759009</v>
      </c>
    </row>
    <row r="135" spans="2:37" x14ac:dyDescent="0.4">
      <c r="B135" s="1">
        <f t="shared" si="38"/>
        <v>41954</v>
      </c>
      <c r="D135">
        <v>3375</v>
      </c>
      <c r="J135" s="31">
        <v>41949</v>
      </c>
      <c r="K135" s="32">
        <f t="shared" si="29"/>
        <v>395.89854544705014</v>
      </c>
      <c r="L135" s="6">
        <v>1725</v>
      </c>
      <c r="M135" s="6"/>
      <c r="N135" s="33">
        <f t="shared" si="32"/>
        <v>403.57856125188772</v>
      </c>
      <c r="O135" s="6"/>
      <c r="P135" s="6"/>
      <c r="Q135" s="6"/>
      <c r="AC135" s="29">
        <v>41960</v>
      </c>
      <c r="AD135" s="27">
        <f t="shared" si="34"/>
        <v>395.89854544705014</v>
      </c>
      <c r="AE135" s="30">
        <v>4250</v>
      </c>
      <c r="AF135" s="30"/>
      <c r="AG135" s="30"/>
      <c r="AH135" s="28">
        <f t="shared" si="35"/>
        <v>400.45539525427256</v>
      </c>
      <c r="AI135" s="16">
        <f t="shared" si="36"/>
        <v>395.03276233838477</v>
      </c>
      <c r="AJ135" s="36">
        <f t="shared" si="37"/>
        <v>5.4226329158877888</v>
      </c>
    </row>
    <row r="136" spans="2:37" x14ac:dyDescent="0.4">
      <c r="B136" s="1">
        <f t="shared" si="38"/>
        <v>41955</v>
      </c>
      <c r="C136">
        <v>395.79961630613377</v>
      </c>
      <c r="D136">
        <v>6000</v>
      </c>
      <c r="J136" s="31">
        <v>41950</v>
      </c>
      <c r="K136" s="32">
        <f t="shared" si="29"/>
        <v>395.89854544705014</v>
      </c>
      <c r="L136" s="6">
        <v>1525</v>
      </c>
      <c r="M136" s="6"/>
      <c r="N136" s="33">
        <f t="shared" si="32"/>
        <v>403.82021906866265</v>
      </c>
      <c r="O136" s="6"/>
      <c r="P136" s="6"/>
      <c r="Q136" s="6"/>
      <c r="AC136" s="29">
        <v>41961</v>
      </c>
      <c r="AD136" s="27">
        <f t="shared" si="34"/>
        <v>395.89854544705014</v>
      </c>
      <c r="AE136" s="30">
        <v>6250</v>
      </c>
      <c r="AF136" s="30"/>
      <c r="AG136" s="30"/>
      <c r="AH136" s="28">
        <f t="shared" si="35"/>
        <v>398.06553752059659</v>
      </c>
      <c r="AI136" s="16">
        <f t="shared" si="36"/>
        <v>395.03811747293196</v>
      </c>
      <c r="AJ136" s="36">
        <f t="shared" si="37"/>
        <v>3.0274200476646342</v>
      </c>
    </row>
    <row r="137" spans="2:37" x14ac:dyDescent="0.4">
      <c r="B137" s="1">
        <f t="shared" si="38"/>
        <v>41956</v>
      </c>
      <c r="C137">
        <v>397.22343509454475</v>
      </c>
      <c r="D137">
        <v>6250</v>
      </c>
      <c r="J137" s="31">
        <v>41951</v>
      </c>
      <c r="K137" s="32">
        <f t="shared" si="29"/>
        <v>395.89854544705014</v>
      </c>
      <c r="L137" s="6">
        <v>2825</v>
      </c>
      <c r="M137" s="6"/>
      <c r="N137" s="33">
        <f t="shared" si="32"/>
        <v>402.24944325962565</v>
      </c>
      <c r="O137" s="6"/>
      <c r="P137" s="6"/>
      <c r="Q137" s="6"/>
      <c r="AC137" s="29">
        <v>41962</v>
      </c>
      <c r="AD137" s="27">
        <f t="shared" si="34"/>
        <v>395.89854544705014</v>
      </c>
      <c r="AE137" s="30">
        <v>4750</v>
      </c>
      <c r="AF137" s="30"/>
      <c r="AG137" s="30"/>
      <c r="AH137" s="28">
        <f t="shared" si="35"/>
        <v>399.85793082085354</v>
      </c>
      <c r="AI137" s="16">
        <f t="shared" si="36"/>
        <v>395.04347260747909</v>
      </c>
      <c r="AJ137" s="36">
        <f t="shared" si="37"/>
        <v>4.8144582133744507</v>
      </c>
    </row>
    <row r="138" spans="2:37" x14ac:dyDescent="0.4">
      <c r="B138" s="1">
        <f t="shared" si="38"/>
        <v>41957</v>
      </c>
      <c r="D138">
        <v>2875</v>
      </c>
      <c r="J138" s="31">
        <v>41952</v>
      </c>
      <c r="K138" s="32">
        <f t="shared" si="29"/>
        <v>395.89854544705014</v>
      </c>
      <c r="L138" s="6">
        <v>6250</v>
      </c>
      <c r="M138" s="6"/>
      <c r="N138" s="33">
        <f t="shared" si="32"/>
        <v>398.11105314735499</v>
      </c>
      <c r="O138" s="6"/>
      <c r="P138" s="6"/>
      <c r="Q138" s="6"/>
      <c r="AC138" s="29">
        <v>41963</v>
      </c>
      <c r="AD138" s="27">
        <f t="shared" si="34"/>
        <v>395.89854544705014</v>
      </c>
      <c r="AE138" s="30">
        <v>6750</v>
      </c>
      <c r="AF138" s="30"/>
      <c r="AG138" s="30"/>
      <c r="AH138" s="28">
        <f t="shared" si="35"/>
        <v>397.46807308717763</v>
      </c>
      <c r="AI138" s="16">
        <f t="shared" si="36"/>
        <v>395.04882774202633</v>
      </c>
      <c r="AJ138" s="36">
        <f t="shared" si="37"/>
        <v>2.4192453451512961</v>
      </c>
    </row>
    <row r="139" spans="2:37" x14ac:dyDescent="0.4">
      <c r="B139" s="1">
        <f t="shared" si="38"/>
        <v>41958</v>
      </c>
      <c r="C139">
        <v>396.43512379187081</v>
      </c>
      <c r="D139">
        <v>6500</v>
      </c>
      <c r="J139" s="31">
        <v>41953</v>
      </c>
      <c r="K139" s="32">
        <f t="shared" si="29"/>
        <v>395.89854544705014</v>
      </c>
      <c r="L139" s="6">
        <v>1650</v>
      </c>
      <c r="M139" s="6"/>
      <c r="N139" s="33">
        <f t="shared" si="32"/>
        <v>403.66918293317832</v>
      </c>
      <c r="O139" s="6"/>
      <c r="P139" s="6"/>
      <c r="Q139" s="6"/>
      <c r="AC139" s="29">
        <v>41964</v>
      </c>
      <c r="AD139" s="27">
        <f t="shared" si="34"/>
        <v>395.89854544705014</v>
      </c>
      <c r="AE139" s="30">
        <v>5500</v>
      </c>
      <c r="AF139" s="30"/>
      <c r="AG139" s="30"/>
      <c r="AH139" s="28">
        <f t="shared" si="35"/>
        <v>398.96173417072509</v>
      </c>
      <c r="AI139" s="16">
        <f t="shared" si="36"/>
        <v>395.05418287657346</v>
      </c>
      <c r="AJ139" s="36">
        <f t="shared" si="37"/>
        <v>3.9075512941516308</v>
      </c>
    </row>
    <row r="140" spans="2:37" x14ac:dyDescent="0.4">
      <c r="B140" s="1">
        <f t="shared" si="38"/>
        <v>41959</v>
      </c>
      <c r="C140">
        <v>396.16086634883095</v>
      </c>
      <c r="D140">
        <v>6250</v>
      </c>
      <c r="J140" s="31">
        <v>41954</v>
      </c>
      <c r="K140" s="32">
        <f t="shared" si="29"/>
        <v>395.89854544705014</v>
      </c>
      <c r="L140" s="6">
        <v>3375</v>
      </c>
      <c r="M140" s="6"/>
      <c r="N140" s="33">
        <f t="shared" si="32"/>
        <v>401.58488426349459</v>
      </c>
      <c r="O140" s="6"/>
      <c r="P140" s="6"/>
      <c r="Q140" s="6"/>
      <c r="AC140" s="29">
        <v>41965</v>
      </c>
      <c r="AD140" s="27">
        <f t="shared" si="34"/>
        <v>395.89854544705014</v>
      </c>
      <c r="AE140" s="30">
        <v>6500</v>
      </c>
      <c r="AF140" s="30"/>
      <c r="AG140" s="30"/>
      <c r="AH140" s="28">
        <f t="shared" si="35"/>
        <v>397.76680530388711</v>
      </c>
      <c r="AI140" s="16">
        <f t="shared" si="36"/>
        <v>395.05953801112065</v>
      </c>
      <c r="AJ140" s="36">
        <f t="shared" si="37"/>
        <v>2.7072672927664598</v>
      </c>
    </row>
    <row r="141" spans="2:37" x14ac:dyDescent="0.4">
      <c r="B141" s="1">
        <f t="shared" si="38"/>
        <v>41960</v>
      </c>
      <c r="D141">
        <v>4250</v>
      </c>
      <c r="J141" s="31">
        <v>41955</v>
      </c>
      <c r="K141" s="32">
        <f t="shared" si="29"/>
        <v>395.89854544705014</v>
      </c>
      <c r="L141" s="6">
        <v>6000</v>
      </c>
      <c r="M141" s="6"/>
      <c r="N141" s="33">
        <f t="shared" si="32"/>
        <v>398.41312541832366</v>
      </c>
      <c r="O141" s="6"/>
      <c r="P141" s="6"/>
      <c r="Q141" s="6"/>
      <c r="AC141" s="29">
        <v>41966</v>
      </c>
      <c r="AD141" s="27">
        <f t="shared" si="34"/>
        <v>395.89854544705014</v>
      </c>
      <c r="AE141" s="30">
        <v>6250</v>
      </c>
      <c r="AF141" s="30"/>
      <c r="AG141" s="30"/>
      <c r="AH141" s="28">
        <f t="shared" si="35"/>
        <v>398.06553752059659</v>
      </c>
      <c r="AI141" s="16">
        <f t="shared" si="36"/>
        <v>395.06489314566784</v>
      </c>
      <c r="AJ141" s="36">
        <f t="shared" si="37"/>
        <v>3.0006443749287541</v>
      </c>
    </row>
    <row r="142" spans="2:37" x14ac:dyDescent="0.4">
      <c r="B142" s="1">
        <f t="shared" si="38"/>
        <v>41961</v>
      </c>
      <c r="C142">
        <v>395.46466181997062</v>
      </c>
      <c r="D142">
        <v>6250</v>
      </c>
      <c r="J142" s="31">
        <v>41956</v>
      </c>
      <c r="K142" s="32">
        <f t="shared" si="29"/>
        <v>395.89854544705014</v>
      </c>
      <c r="L142" s="6">
        <v>6250</v>
      </c>
      <c r="M142" s="6"/>
      <c r="N142" s="33">
        <f t="shared" si="32"/>
        <v>398.11105314735499</v>
      </c>
      <c r="O142" s="6"/>
      <c r="P142" s="6"/>
      <c r="Q142" s="6"/>
      <c r="AC142" s="29">
        <v>41967</v>
      </c>
      <c r="AD142" s="27">
        <f t="shared" si="34"/>
        <v>395.89854544705014</v>
      </c>
      <c r="AE142" s="30">
        <v>7000</v>
      </c>
      <c r="AF142" s="30"/>
      <c r="AG142" s="30"/>
      <c r="AH142" s="28">
        <f t="shared" si="35"/>
        <v>397.16934087046815</v>
      </c>
      <c r="AI142" s="16">
        <f t="shared" si="36"/>
        <v>395.07024828021497</v>
      </c>
      <c r="AJ142" s="36">
        <f t="shared" si="37"/>
        <v>2.0990925902531785</v>
      </c>
    </row>
    <row r="143" spans="2:37" x14ac:dyDescent="0.4">
      <c r="B143" s="1">
        <f t="shared" si="38"/>
        <v>41962</v>
      </c>
      <c r="C143">
        <v>396.78872464215851</v>
      </c>
      <c r="D143">
        <v>4750</v>
      </c>
      <c r="J143" s="31">
        <v>41957</v>
      </c>
      <c r="K143" s="32">
        <f t="shared" si="29"/>
        <v>395.89854544705014</v>
      </c>
      <c r="L143" s="6">
        <v>2875</v>
      </c>
      <c r="M143" s="6"/>
      <c r="N143" s="33">
        <f t="shared" si="32"/>
        <v>402.18902880543192</v>
      </c>
      <c r="O143" s="6"/>
      <c r="P143" s="6"/>
      <c r="Q143" s="6"/>
      <c r="AC143" s="29">
        <v>41968</v>
      </c>
      <c r="AD143" s="27">
        <f t="shared" si="34"/>
        <v>395.89854544705014</v>
      </c>
      <c r="AE143" s="30">
        <v>7500</v>
      </c>
      <c r="AF143" s="30"/>
      <c r="AG143" s="30"/>
      <c r="AH143" s="28">
        <f t="shared" si="35"/>
        <v>396.57187643704913</v>
      </c>
      <c r="AI143" s="16">
        <f t="shared" si="36"/>
        <v>395.07560341476216</v>
      </c>
      <c r="AJ143" s="36">
        <f t="shared" si="37"/>
        <v>1.4962730222869709</v>
      </c>
    </row>
    <row r="144" spans="2:37" x14ac:dyDescent="0.4">
      <c r="B144" s="1">
        <f t="shared" si="38"/>
        <v>41963</v>
      </c>
      <c r="C144">
        <v>395.23581399240373</v>
      </c>
      <c r="D144">
        <v>6750</v>
      </c>
      <c r="J144" s="31">
        <v>41958</v>
      </c>
      <c r="K144" s="32">
        <f t="shared" si="29"/>
        <v>395.89854544705014</v>
      </c>
      <c r="L144" s="6">
        <v>6500</v>
      </c>
      <c r="M144" s="6"/>
      <c r="N144" s="33">
        <f t="shared" si="32"/>
        <v>397.80898087638633</v>
      </c>
      <c r="O144" s="6"/>
      <c r="P144" s="6"/>
      <c r="Q144" s="6"/>
      <c r="AC144" s="29">
        <v>41969</v>
      </c>
      <c r="AD144" s="27">
        <f t="shared" si="34"/>
        <v>395.89854544705014</v>
      </c>
      <c r="AE144" s="30">
        <v>6500</v>
      </c>
      <c r="AF144" s="30"/>
      <c r="AG144" s="30"/>
      <c r="AH144" s="28">
        <f t="shared" si="35"/>
        <v>397.76680530388711</v>
      </c>
      <c r="AI144" s="16">
        <f t="shared" si="36"/>
        <v>395.08095854930934</v>
      </c>
      <c r="AJ144" s="36">
        <f t="shared" si="37"/>
        <v>2.6858467545777671</v>
      </c>
    </row>
    <row r="145" spans="2:36" x14ac:dyDescent="0.4">
      <c r="B145" s="1">
        <f t="shared" si="38"/>
        <v>41964</v>
      </c>
      <c r="C145">
        <v>394.39565485154918</v>
      </c>
      <c r="D145">
        <v>5500</v>
      </c>
      <c r="J145" s="31">
        <v>41959</v>
      </c>
      <c r="K145" s="32">
        <f t="shared" si="29"/>
        <v>395.89854544705014</v>
      </c>
      <c r="L145" s="6">
        <v>6250</v>
      </c>
      <c r="M145" s="6"/>
      <c r="N145" s="33">
        <f t="shared" si="32"/>
        <v>398.11105314735499</v>
      </c>
      <c r="O145" s="6"/>
      <c r="P145" s="6"/>
      <c r="Q145" s="6"/>
      <c r="AC145" s="29">
        <v>41970</v>
      </c>
      <c r="AD145" s="27">
        <f t="shared" si="34"/>
        <v>395.89854544705014</v>
      </c>
      <c r="AE145" s="30">
        <v>6500</v>
      </c>
      <c r="AF145" s="30"/>
      <c r="AG145" s="30"/>
      <c r="AH145" s="28">
        <f t="shared" si="35"/>
        <v>397.76680530388711</v>
      </c>
      <c r="AI145" s="16">
        <f t="shared" si="36"/>
        <v>395.08631368385647</v>
      </c>
      <c r="AJ145" s="36">
        <f t="shared" si="37"/>
        <v>2.6804916200306366</v>
      </c>
    </row>
    <row r="146" spans="2:36" x14ac:dyDescent="0.4">
      <c r="B146" s="1">
        <f t="shared" si="38"/>
        <v>41965</v>
      </c>
      <c r="C146">
        <v>395.62169053875095</v>
      </c>
      <c r="D146">
        <v>6500</v>
      </c>
      <c r="J146" s="31">
        <v>41960</v>
      </c>
      <c r="K146" s="32">
        <f t="shared" si="29"/>
        <v>395.89854544705014</v>
      </c>
      <c r="L146" s="6">
        <v>4250</v>
      </c>
      <c r="M146" s="6"/>
      <c r="N146" s="33">
        <f t="shared" si="32"/>
        <v>400.52763131510426</v>
      </c>
      <c r="O146" s="6"/>
      <c r="P146" s="6"/>
      <c r="Q146" s="6"/>
      <c r="AC146" s="29">
        <v>41971</v>
      </c>
      <c r="AD146" s="27">
        <f t="shared" si="34"/>
        <v>395.89854544705014</v>
      </c>
      <c r="AE146" s="30">
        <v>4500</v>
      </c>
      <c r="AF146" s="30"/>
      <c r="AG146" s="30"/>
      <c r="AH146" s="28">
        <f t="shared" si="35"/>
        <v>400.15666303756302</v>
      </c>
      <c r="AI146" s="16">
        <f t="shared" si="36"/>
        <v>395.09166881840372</v>
      </c>
      <c r="AJ146" s="36">
        <f t="shared" si="37"/>
        <v>5.0649942191593027</v>
      </c>
    </row>
    <row r="147" spans="2:36" x14ac:dyDescent="0.4">
      <c r="B147" s="1">
        <f t="shared" si="38"/>
        <v>41966</v>
      </c>
      <c r="C147">
        <v>395.67037907977084</v>
      </c>
      <c r="D147">
        <v>6250</v>
      </c>
      <c r="J147" s="31">
        <v>41961</v>
      </c>
      <c r="K147" s="32">
        <f t="shared" si="29"/>
        <v>395.89854544705014</v>
      </c>
      <c r="L147" s="6">
        <v>6250</v>
      </c>
      <c r="M147" s="6"/>
      <c r="N147" s="33">
        <f t="shared" si="32"/>
        <v>398.11105314735499</v>
      </c>
      <c r="O147" s="6"/>
      <c r="P147" s="6"/>
      <c r="Q147" s="6"/>
      <c r="AC147" s="29">
        <v>41972</v>
      </c>
      <c r="AD147" s="27">
        <f t="shared" si="34"/>
        <v>395.89854544705014</v>
      </c>
      <c r="AE147" s="30">
        <v>7500</v>
      </c>
      <c r="AF147" s="30"/>
      <c r="AG147" s="30"/>
      <c r="AH147" s="28">
        <f t="shared" si="35"/>
        <v>396.57187643704913</v>
      </c>
      <c r="AI147" s="16">
        <f t="shared" si="36"/>
        <v>395.09702395295085</v>
      </c>
      <c r="AJ147" s="36">
        <f t="shared" si="37"/>
        <v>1.4748524840982782</v>
      </c>
    </row>
    <row r="148" spans="2:36" x14ac:dyDescent="0.4">
      <c r="B148" s="1">
        <f t="shared" si="38"/>
        <v>41967</v>
      </c>
      <c r="C148">
        <v>395.7017525386097</v>
      </c>
      <c r="D148">
        <v>7000</v>
      </c>
      <c r="J148" s="31">
        <v>41962</v>
      </c>
      <c r="K148" s="32">
        <f t="shared" si="29"/>
        <v>395.89854544705014</v>
      </c>
      <c r="L148" s="6">
        <v>4750</v>
      </c>
      <c r="M148" s="6"/>
      <c r="N148" s="33">
        <f t="shared" si="32"/>
        <v>399.92348677316693</v>
      </c>
      <c r="O148" s="6"/>
      <c r="P148" s="6"/>
      <c r="Q148" s="6"/>
      <c r="AC148" s="29">
        <v>41973</v>
      </c>
      <c r="AD148" s="27">
        <f t="shared" si="34"/>
        <v>395.89854544705014</v>
      </c>
      <c r="AE148" s="30">
        <v>7250</v>
      </c>
      <c r="AF148" s="30"/>
      <c r="AG148" s="30"/>
      <c r="AH148" s="28">
        <f t="shared" si="35"/>
        <v>396.87060865375867</v>
      </c>
      <c r="AI148" s="16">
        <f t="shared" si="36"/>
        <v>395.10237908749804</v>
      </c>
      <c r="AJ148" s="36">
        <f t="shared" si="37"/>
        <v>1.7682295662606293</v>
      </c>
    </row>
    <row r="149" spans="2:36" x14ac:dyDescent="0.4">
      <c r="B149" s="1">
        <f t="shared" si="38"/>
        <v>41968</v>
      </c>
      <c r="C149">
        <v>394.92637672828732</v>
      </c>
      <c r="D149">
        <v>7500</v>
      </c>
      <c r="J149" s="31">
        <v>41963</v>
      </c>
      <c r="K149" s="32">
        <f t="shared" si="29"/>
        <v>395.89854544705014</v>
      </c>
      <c r="L149" s="6">
        <v>6750</v>
      </c>
      <c r="M149" s="6"/>
      <c r="N149" s="33">
        <f t="shared" si="32"/>
        <v>397.50690860541766</v>
      </c>
      <c r="O149" s="6"/>
      <c r="P149" s="6"/>
      <c r="Q149" s="6"/>
    </row>
    <row r="150" spans="2:36" x14ac:dyDescent="0.4">
      <c r="B150" s="1">
        <f t="shared" si="38"/>
        <v>41969</v>
      </c>
      <c r="D150">
        <v>6500</v>
      </c>
      <c r="J150" s="31">
        <v>41964</v>
      </c>
      <c r="K150" s="32">
        <f t="shared" si="29"/>
        <v>395.89854544705014</v>
      </c>
      <c r="L150" s="6">
        <v>5500</v>
      </c>
      <c r="M150" s="6"/>
      <c r="N150" s="33">
        <f t="shared" si="32"/>
        <v>399.01726996026099</v>
      </c>
      <c r="O150" s="6"/>
      <c r="P150" s="6"/>
      <c r="Q150" s="6"/>
    </row>
    <row r="151" spans="2:36" x14ac:dyDescent="0.4">
      <c r="B151" s="1">
        <f t="shared" si="38"/>
        <v>41970</v>
      </c>
      <c r="C151">
        <v>394.75772037645538</v>
      </c>
      <c r="D151">
        <v>6500</v>
      </c>
      <c r="J151" s="31">
        <v>41965</v>
      </c>
      <c r="K151" s="32">
        <f t="shared" si="29"/>
        <v>395.89854544705014</v>
      </c>
      <c r="L151" s="6">
        <v>6500</v>
      </c>
      <c r="M151" s="6"/>
      <c r="N151" s="33">
        <f t="shared" si="32"/>
        <v>397.80898087638633</v>
      </c>
      <c r="O151" s="6"/>
      <c r="P151" s="6"/>
      <c r="Q151" s="6"/>
    </row>
    <row r="152" spans="2:36" x14ac:dyDescent="0.4">
      <c r="B152" s="1">
        <f t="shared" si="38"/>
        <v>41971</v>
      </c>
      <c r="D152">
        <v>4500</v>
      </c>
      <c r="J152" s="31">
        <v>41966</v>
      </c>
      <c r="K152" s="32">
        <f t="shared" si="29"/>
        <v>395.89854544705014</v>
      </c>
      <c r="L152" s="6">
        <v>6250</v>
      </c>
      <c r="M152" s="6"/>
      <c r="N152" s="33">
        <f t="shared" si="32"/>
        <v>398.11105314735499</v>
      </c>
      <c r="O152" s="6"/>
      <c r="P152" s="6"/>
      <c r="Q152" s="6"/>
    </row>
    <row r="153" spans="2:36" x14ac:dyDescent="0.4">
      <c r="B153" s="1">
        <f t="shared" si="38"/>
        <v>41972</v>
      </c>
      <c r="C153">
        <v>396.6303752045219</v>
      </c>
      <c r="D153">
        <v>7500</v>
      </c>
      <c r="J153" s="31">
        <v>41967</v>
      </c>
      <c r="K153" s="32">
        <f t="shared" ref="K153:K159" si="39">M$26</f>
        <v>395.89854544705014</v>
      </c>
      <c r="L153" s="6">
        <v>7000</v>
      </c>
      <c r="M153" s="6"/>
      <c r="N153" s="33">
        <f t="shared" ref="N153:N159" si="40">L153*R$85+R$84+K153</f>
        <v>397.204836334449</v>
      </c>
      <c r="O153" s="6"/>
      <c r="P153" s="6"/>
      <c r="Q153" s="6"/>
    </row>
    <row r="154" spans="2:36" x14ac:dyDescent="0.4">
      <c r="B154" s="1">
        <f t="shared" si="38"/>
        <v>41973</v>
      </c>
      <c r="C154">
        <v>396.97892798466597</v>
      </c>
      <c r="D154">
        <v>7250</v>
      </c>
      <c r="J154" s="31">
        <v>41968</v>
      </c>
      <c r="K154" s="32">
        <f t="shared" si="39"/>
        <v>395.89854544705014</v>
      </c>
      <c r="L154" s="6">
        <v>7500</v>
      </c>
      <c r="M154" s="6"/>
      <c r="N154" s="33">
        <f t="shared" si="40"/>
        <v>396.60069179251167</v>
      </c>
      <c r="O154" s="6"/>
      <c r="P154" s="6"/>
      <c r="Q154" s="6"/>
    </row>
    <row r="155" spans="2:36" x14ac:dyDescent="0.4">
      <c r="B155" s="1">
        <f t="shared" si="38"/>
        <v>41974</v>
      </c>
      <c r="C155">
        <v>396.90052515255849</v>
      </c>
      <c r="J155" s="31">
        <v>41969</v>
      </c>
      <c r="K155" s="32">
        <f t="shared" si="39"/>
        <v>395.89854544705014</v>
      </c>
      <c r="L155" s="6">
        <v>6500</v>
      </c>
      <c r="M155" s="6"/>
      <c r="N155" s="33">
        <f t="shared" si="40"/>
        <v>397.80898087638633</v>
      </c>
      <c r="O155" s="6"/>
      <c r="P155" s="6"/>
      <c r="Q155" s="6"/>
    </row>
    <row r="156" spans="2:36" x14ac:dyDescent="0.4">
      <c r="B156" s="1">
        <f t="shared" si="38"/>
        <v>41975</v>
      </c>
      <c r="C156">
        <v>396.78358714859439</v>
      </c>
      <c r="J156" s="31">
        <v>41970</v>
      </c>
      <c r="K156" s="32">
        <f t="shared" si="39"/>
        <v>395.89854544705014</v>
      </c>
      <c r="L156" s="6">
        <v>6500</v>
      </c>
      <c r="M156" s="6"/>
      <c r="N156" s="33">
        <f t="shared" si="40"/>
        <v>397.80898087638633</v>
      </c>
      <c r="O156" s="6"/>
      <c r="P156" s="6"/>
      <c r="Q156" s="6"/>
    </row>
    <row r="157" spans="2:36" x14ac:dyDescent="0.4">
      <c r="B157" s="1">
        <f t="shared" si="38"/>
        <v>41976</v>
      </c>
      <c r="C157">
        <v>395.66174926119567</v>
      </c>
      <c r="J157" s="31">
        <v>41971</v>
      </c>
      <c r="K157" s="32">
        <f t="shared" si="39"/>
        <v>395.89854544705014</v>
      </c>
      <c r="L157" s="6">
        <v>4500</v>
      </c>
      <c r="M157" s="6"/>
      <c r="N157" s="33">
        <f t="shared" si="40"/>
        <v>400.22555904413559</v>
      </c>
      <c r="O157" s="6"/>
      <c r="P157" s="6"/>
      <c r="Q157" s="6"/>
    </row>
    <row r="158" spans="2:36" x14ac:dyDescent="0.4">
      <c r="B158" s="1">
        <f t="shared" si="38"/>
        <v>41977</v>
      </c>
      <c r="C158">
        <v>396.31004607905322</v>
      </c>
      <c r="J158" s="31">
        <v>41972</v>
      </c>
      <c r="K158" s="32">
        <f t="shared" si="39"/>
        <v>395.89854544705014</v>
      </c>
      <c r="L158" s="6">
        <v>7500</v>
      </c>
      <c r="M158" s="6"/>
      <c r="N158" s="33">
        <f t="shared" si="40"/>
        <v>396.60069179251167</v>
      </c>
      <c r="O158" s="6"/>
      <c r="P158" s="6"/>
      <c r="Q158" s="6"/>
    </row>
    <row r="159" spans="2:36" x14ac:dyDescent="0.4">
      <c r="B159" s="1">
        <f t="shared" si="38"/>
        <v>41978</v>
      </c>
      <c r="J159" s="31">
        <v>41973</v>
      </c>
      <c r="K159" s="32">
        <f t="shared" si="39"/>
        <v>395.89854544705014</v>
      </c>
      <c r="L159" s="6">
        <v>7250</v>
      </c>
      <c r="M159" s="6"/>
      <c r="N159" s="33">
        <f t="shared" si="40"/>
        <v>396.90276406348033</v>
      </c>
      <c r="O159" s="6"/>
      <c r="P159" s="6"/>
      <c r="Q159" s="6"/>
    </row>
    <row r="160" spans="2:36" x14ac:dyDescent="0.4">
      <c r="B160" s="1">
        <f t="shared" si="38"/>
        <v>41979</v>
      </c>
      <c r="C160">
        <v>396.43598895582312</v>
      </c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4">
      <c r="B161" s="1">
        <f t="shared" si="38"/>
        <v>41980</v>
      </c>
      <c r="C161">
        <v>397.55592441193329</v>
      </c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4">
      <c r="B162" s="1">
        <f t="shared" si="38"/>
        <v>41981</v>
      </c>
      <c r="C162">
        <v>397.55739014883068</v>
      </c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4">
      <c r="B163" s="1">
        <f t="shared" si="38"/>
        <v>41982</v>
      </c>
      <c r="C163">
        <v>397.09836820496275</v>
      </c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4">
      <c r="B164" s="1">
        <f t="shared" si="38"/>
        <v>41983</v>
      </c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4">
      <c r="B165" s="1">
        <f t="shared" si="38"/>
        <v>41984</v>
      </c>
      <c r="C165">
        <v>396.70207598687438</v>
      </c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4">
      <c r="B166" s="1">
        <f t="shared" si="38"/>
        <v>41985</v>
      </c>
      <c r="C166">
        <v>395.04549760841115</v>
      </c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4">
      <c r="B167" s="1">
        <f t="shared" si="38"/>
        <v>41986</v>
      </c>
      <c r="C167">
        <v>396.03695839881289</v>
      </c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4">
      <c r="B168" s="1">
        <f t="shared" si="38"/>
        <v>41987</v>
      </c>
      <c r="C168">
        <v>395.29068455640748</v>
      </c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4">
      <c r="B169" s="1">
        <f t="shared" si="38"/>
        <v>41988</v>
      </c>
      <c r="C169">
        <v>395.23825594512886</v>
      </c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4">
      <c r="B170" s="1">
        <f t="shared" si="38"/>
        <v>41989</v>
      </c>
      <c r="C170">
        <v>395.23825594512886</v>
      </c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4">
      <c r="B171" s="1">
        <f t="shared" si="38"/>
        <v>41990</v>
      </c>
      <c r="C171">
        <v>395.84084021270252</v>
      </c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4">
      <c r="B172" s="1">
        <f t="shared" si="38"/>
        <v>41991</v>
      </c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4">
      <c r="B173" s="1">
        <f t="shared" si="38"/>
        <v>41992</v>
      </c>
      <c r="C173">
        <v>394.95073436603553</v>
      </c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4">
      <c r="B174" s="1">
        <f t="shared" si="38"/>
        <v>41993</v>
      </c>
      <c r="C174">
        <v>395.24560747577465</v>
      </c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4">
      <c r="B175" s="1">
        <f t="shared" si="38"/>
        <v>41994</v>
      </c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4">
      <c r="B176" s="1">
        <f t="shared" si="38"/>
        <v>41995</v>
      </c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4">
      <c r="B177" s="1">
        <f t="shared" si="38"/>
        <v>41996</v>
      </c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4">
      <c r="B178" s="1">
        <f t="shared" si="38"/>
        <v>41997</v>
      </c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4">
      <c r="B179" s="1">
        <f t="shared" si="38"/>
        <v>41998</v>
      </c>
      <c r="C179">
        <v>394.56816998151334</v>
      </c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4">
      <c r="B180" s="1">
        <f t="shared" si="38"/>
        <v>41999</v>
      </c>
      <c r="C180">
        <v>393.86013064759038</v>
      </c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4">
      <c r="B181" s="1">
        <f t="shared" si="38"/>
        <v>42000</v>
      </c>
      <c r="C181">
        <v>395.85261044176707</v>
      </c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4">
      <c r="B182" s="1">
        <f t="shared" si="38"/>
        <v>42001</v>
      </c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4">
      <c r="B183" s="1">
        <f t="shared" si="38"/>
        <v>42002</v>
      </c>
      <c r="C183">
        <v>395.84537334523293</v>
      </c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4">
      <c r="B184" s="1">
        <f t="shared" si="38"/>
        <v>42003</v>
      </c>
      <c r="C184">
        <v>394.39067771084336</v>
      </c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4">
      <c r="B185" s="1">
        <f t="shared" si="38"/>
        <v>42004</v>
      </c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4">
      <c r="B186" s="1">
        <f t="shared" si="38"/>
        <v>42005</v>
      </c>
      <c r="C186">
        <v>396.67007575757572</v>
      </c>
      <c r="D186">
        <v>10000</v>
      </c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4">
      <c r="B187" s="1">
        <f t="shared" si="38"/>
        <v>42006</v>
      </c>
      <c r="C187">
        <v>397.03157587797983</v>
      </c>
      <c r="D187">
        <v>7000</v>
      </c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4">
      <c r="B188" s="1">
        <f t="shared" si="38"/>
        <v>42007</v>
      </c>
      <c r="C188">
        <v>396.46115838353415</v>
      </c>
      <c r="D188">
        <v>7250</v>
      </c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4">
      <c r="B189" s="1">
        <f t="shared" si="38"/>
        <v>42008</v>
      </c>
      <c r="C189">
        <v>395.51718106296141</v>
      </c>
      <c r="D189">
        <v>6500</v>
      </c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4">
      <c r="B190" s="1">
        <f t="shared" si="38"/>
        <v>42009</v>
      </c>
      <c r="C190">
        <v>394.83376362593236</v>
      </c>
      <c r="D190">
        <v>7000</v>
      </c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4">
      <c r="B191" s="1">
        <f t="shared" si="38"/>
        <v>42010</v>
      </c>
      <c r="C191">
        <v>396.0201233266398</v>
      </c>
      <c r="D191">
        <v>6500</v>
      </c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4">
      <c r="B192" s="1">
        <f t="shared" si="38"/>
        <v>42011</v>
      </c>
      <c r="C192">
        <v>397.18327318122044</v>
      </c>
      <c r="D192">
        <v>6999.75</v>
      </c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4">
      <c r="B193" s="1">
        <f t="shared" si="38"/>
        <v>42012</v>
      </c>
      <c r="C193">
        <v>395.6022214439152</v>
      </c>
      <c r="D193">
        <v>6750</v>
      </c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4">
      <c r="B194" s="1">
        <f t="shared" si="38"/>
        <v>42013</v>
      </c>
      <c r="C194">
        <v>396.70425947693212</v>
      </c>
      <c r="D194">
        <v>6500</v>
      </c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4">
      <c r="B195" s="1">
        <f t="shared" si="38"/>
        <v>42014</v>
      </c>
      <c r="C195">
        <v>397.29877388123936</v>
      </c>
      <c r="D195">
        <v>7250</v>
      </c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4">
      <c r="B196" s="1">
        <f t="shared" si="38"/>
        <v>42015</v>
      </c>
      <c r="C196">
        <v>396.86304533518694</v>
      </c>
      <c r="D196">
        <v>7250</v>
      </c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4">
      <c r="B197" s="1">
        <f t="shared" ref="B197:B260" si="41">B196+1</f>
        <v>42016</v>
      </c>
      <c r="C197">
        <v>395.37033232931719</v>
      </c>
      <c r="D197">
        <v>6750</v>
      </c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4">
      <c r="B198" s="1">
        <f t="shared" si="41"/>
        <v>42017</v>
      </c>
      <c r="C198">
        <v>395.27710427074152</v>
      </c>
      <c r="D198">
        <v>7250</v>
      </c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4">
      <c r="B199" s="1">
        <f t="shared" si="41"/>
        <v>42018</v>
      </c>
      <c r="C199">
        <v>397.46319541323169</v>
      </c>
      <c r="D199">
        <v>6000</v>
      </c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4">
      <c r="B200" s="1">
        <f t="shared" si="41"/>
        <v>42019</v>
      </c>
      <c r="C200">
        <v>397.13368908064683</v>
      </c>
      <c r="D200">
        <v>7000</v>
      </c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4">
      <c r="B201" s="1">
        <f t="shared" si="41"/>
        <v>42020</v>
      </c>
      <c r="C201">
        <v>397.12174225202705</v>
      </c>
      <c r="D201">
        <v>6750</v>
      </c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4">
      <c r="B202" s="1">
        <f t="shared" si="41"/>
        <v>42021</v>
      </c>
      <c r="C202">
        <v>397.84038200097677</v>
      </c>
      <c r="D202">
        <v>7000</v>
      </c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4">
      <c r="B203" s="1">
        <f t="shared" si="41"/>
        <v>42022</v>
      </c>
      <c r="D203">
        <v>6000</v>
      </c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4">
      <c r="B204" s="1">
        <f t="shared" si="41"/>
        <v>42023</v>
      </c>
      <c r="D204">
        <v>6750</v>
      </c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4">
      <c r="B205" s="1">
        <f t="shared" si="41"/>
        <v>42024</v>
      </c>
      <c r="D205">
        <v>7250</v>
      </c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4">
      <c r="B206" s="1">
        <f t="shared" si="41"/>
        <v>42025</v>
      </c>
      <c r="C206">
        <v>398.12627868617312</v>
      </c>
      <c r="D206">
        <v>3400</v>
      </c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4">
      <c r="B207" s="1">
        <f t="shared" si="41"/>
        <v>42026</v>
      </c>
      <c r="C207">
        <v>398.43224341811691</v>
      </c>
      <c r="D207">
        <v>7250</v>
      </c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4">
      <c r="B208" s="1">
        <f t="shared" si="41"/>
        <v>42027</v>
      </c>
      <c r="C208">
        <v>399.40160938837283</v>
      </c>
      <c r="D208">
        <v>6999.75</v>
      </c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4">
      <c r="B209" s="1">
        <f t="shared" si="41"/>
        <v>42028</v>
      </c>
      <c r="C209">
        <v>399.11592494979919</v>
      </c>
      <c r="D209">
        <v>4500</v>
      </c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4">
      <c r="B210" s="1">
        <f t="shared" si="41"/>
        <v>42029</v>
      </c>
      <c r="C210">
        <v>398.02240840284225</v>
      </c>
      <c r="D210">
        <v>7250</v>
      </c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4">
      <c r="B211" s="1">
        <f t="shared" si="41"/>
        <v>42030</v>
      </c>
      <c r="C211">
        <v>397.3239344879517</v>
      </c>
      <c r="D211">
        <v>6750</v>
      </c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4">
      <c r="B212" s="1">
        <f t="shared" si="41"/>
        <v>42031</v>
      </c>
      <c r="C212">
        <v>397.59283093412608</v>
      </c>
      <c r="D212">
        <v>6750</v>
      </c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4">
      <c r="B213" s="1">
        <f t="shared" si="41"/>
        <v>42032</v>
      </c>
      <c r="C213">
        <v>397.53437994401861</v>
      </c>
      <c r="D213">
        <v>7000</v>
      </c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4">
      <c r="B214" s="1">
        <f t="shared" si="41"/>
        <v>42033</v>
      </c>
      <c r="C214">
        <v>398.47310193153567</v>
      </c>
      <c r="D214">
        <v>7500</v>
      </c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4">
      <c r="B215" s="1">
        <f t="shared" si="41"/>
        <v>42034</v>
      </c>
      <c r="D215">
        <v>6250</v>
      </c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4">
      <c r="B216" s="1">
        <f t="shared" si="41"/>
        <v>42035</v>
      </c>
      <c r="D216">
        <v>7500</v>
      </c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4">
      <c r="B217" s="1">
        <f t="shared" si="41"/>
        <v>42036</v>
      </c>
      <c r="D217">
        <v>6000</v>
      </c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4">
      <c r="B218" s="1">
        <f t="shared" si="41"/>
        <v>42037</v>
      </c>
      <c r="D218">
        <v>6750</v>
      </c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4">
      <c r="B219" s="1">
        <f t="shared" si="41"/>
        <v>42038</v>
      </c>
      <c r="D219">
        <v>6000</v>
      </c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4">
      <c r="B220" s="1">
        <f t="shared" si="41"/>
        <v>42039</v>
      </c>
      <c r="D220">
        <v>8000</v>
      </c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4">
      <c r="B221" s="1">
        <f t="shared" si="41"/>
        <v>42040</v>
      </c>
      <c r="D221">
        <v>6750</v>
      </c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4">
      <c r="B222" s="1">
        <f t="shared" si="41"/>
        <v>42041</v>
      </c>
      <c r="D222">
        <v>7250</v>
      </c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4">
      <c r="B223" s="1">
        <f t="shared" si="41"/>
        <v>42042</v>
      </c>
      <c r="D223">
        <v>6500</v>
      </c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4">
      <c r="B224" s="1">
        <f t="shared" si="41"/>
        <v>42043</v>
      </c>
      <c r="D224">
        <v>6250</v>
      </c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4">
      <c r="B225" s="1">
        <f t="shared" si="41"/>
        <v>42044</v>
      </c>
      <c r="D225">
        <v>7500</v>
      </c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4">
      <c r="B226" s="1">
        <f t="shared" si="41"/>
        <v>42045</v>
      </c>
      <c r="D226">
        <v>4000</v>
      </c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4">
      <c r="B227" s="1">
        <f t="shared" si="41"/>
        <v>42046</v>
      </c>
      <c r="D227">
        <v>4250</v>
      </c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4">
      <c r="B228" s="1">
        <f t="shared" si="41"/>
        <v>42047</v>
      </c>
      <c r="D228">
        <v>7250</v>
      </c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4">
      <c r="B229" s="1">
        <f t="shared" si="41"/>
        <v>42048</v>
      </c>
      <c r="D229">
        <v>3000</v>
      </c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4">
      <c r="B230" s="1">
        <f t="shared" si="41"/>
        <v>42049</v>
      </c>
      <c r="D230">
        <v>6500</v>
      </c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4">
      <c r="B231" s="1">
        <f t="shared" si="41"/>
        <v>42050</v>
      </c>
      <c r="D231">
        <v>6500</v>
      </c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4">
      <c r="B232" s="1">
        <f t="shared" si="41"/>
        <v>42051</v>
      </c>
      <c r="D232">
        <v>7250</v>
      </c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4">
      <c r="B233" s="1">
        <f t="shared" si="41"/>
        <v>42052</v>
      </c>
      <c r="D233">
        <v>6750</v>
      </c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4">
      <c r="B234" s="1">
        <f t="shared" si="41"/>
        <v>42053</v>
      </c>
      <c r="D234">
        <v>6250</v>
      </c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4">
      <c r="B235" s="1">
        <f t="shared" si="41"/>
        <v>42054</v>
      </c>
      <c r="D235">
        <v>2500</v>
      </c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4">
      <c r="B236" s="1">
        <f t="shared" si="41"/>
        <v>42055</v>
      </c>
      <c r="D236">
        <v>6500</v>
      </c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4">
      <c r="B237" s="1">
        <f t="shared" si="41"/>
        <v>42056</v>
      </c>
      <c r="D237">
        <v>7250</v>
      </c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4">
      <c r="B238" s="1">
        <f t="shared" si="41"/>
        <v>42057</v>
      </c>
      <c r="D238">
        <v>6750</v>
      </c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4">
      <c r="B239" s="1">
        <f t="shared" si="41"/>
        <v>42058</v>
      </c>
      <c r="D239">
        <v>6250</v>
      </c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4">
      <c r="B240" s="1">
        <f t="shared" si="41"/>
        <v>42059</v>
      </c>
      <c r="D240">
        <v>7250</v>
      </c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4">
      <c r="B241" s="1">
        <f t="shared" si="41"/>
        <v>42060</v>
      </c>
      <c r="D241">
        <v>7250</v>
      </c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4">
      <c r="B242" s="1">
        <f t="shared" si="41"/>
        <v>42061</v>
      </c>
      <c r="D242">
        <v>7000</v>
      </c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4">
      <c r="B243" s="1">
        <f t="shared" si="41"/>
        <v>42062</v>
      </c>
      <c r="D243">
        <v>7500</v>
      </c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4">
      <c r="B244" s="1">
        <f t="shared" si="41"/>
        <v>42063</v>
      </c>
      <c r="D244">
        <v>3750</v>
      </c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4">
      <c r="B245" s="1">
        <f t="shared" si="41"/>
        <v>42064</v>
      </c>
      <c r="D245">
        <v>7000</v>
      </c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4">
      <c r="B246" s="1">
        <f t="shared" si="41"/>
        <v>42065</v>
      </c>
      <c r="D246">
        <v>6500</v>
      </c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4">
      <c r="B247" s="1">
        <f t="shared" si="41"/>
        <v>42066</v>
      </c>
      <c r="D247">
        <v>7250</v>
      </c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4">
      <c r="B248" s="1">
        <f t="shared" si="41"/>
        <v>42067</v>
      </c>
      <c r="D248">
        <v>6000</v>
      </c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4">
      <c r="B249" s="1">
        <f t="shared" si="41"/>
        <v>42068</v>
      </c>
      <c r="D249">
        <v>6250</v>
      </c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4">
      <c r="B250" s="1">
        <f t="shared" si="41"/>
        <v>42069</v>
      </c>
      <c r="D250">
        <v>7250</v>
      </c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4">
      <c r="B251" s="1">
        <f t="shared" si="41"/>
        <v>42070</v>
      </c>
      <c r="D251">
        <v>7250</v>
      </c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4">
      <c r="B252" s="1">
        <f t="shared" si="41"/>
        <v>42071</v>
      </c>
      <c r="D252">
        <v>6000</v>
      </c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4">
      <c r="B253" s="1">
        <f t="shared" si="41"/>
        <v>42072</v>
      </c>
      <c r="D253">
        <v>6250</v>
      </c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4">
      <c r="B254" s="1">
        <f t="shared" si="41"/>
        <v>42073</v>
      </c>
      <c r="D254">
        <v>6250</v>
      </c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4">
      <c r="B255" s="1">
        <f t="shared" si="41"/>
        <v>42074</v>
      </c>
      <c r="D255">
        <v>7000</v>
      </c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4">
      <c r="B256" s="1">
        <f t="shared" si="41"/>
        <v>42075</v>
      </c>
      <c r="D256">
        <v>2000</v>
      </c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4">
      <c r="B257" s="1">
        <f t="shared" si="41"/>
        <v>42076</v>
      </c>
      <c r="D257">
        <v>6500</v>
      </c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4">
      <c r="B258" s="1">
        <f t="shared" si="41"/>
        <v>42077</v>
      </c>
      <c r="D258">
        <v>7500</v>
      </c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4">
      <c r="B259" s="1">
        <f t="shared" si="41"/>
        <v>42078</v>
      </c>
      <c r="D259">
        <v>6000</v>
      </c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4">
      <c r="B260" s="1">
        <f t="shared" si="41"/>
        <v>42079</v>
      </c>
      <c r="C260">
        <v>397.74517966603258</v>
      </c>
      <c r="D260">
        <v>7500</v>
      </c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4">
      <c r="B261" s="1">
        <f t="shared" ref="B261:B324" si="42">B260+1</f>
        <v>42080</v>
      </c>
      <c r="C261">
        <v>398.34252315142942</v>
      </c>
      <c r="D261">
        <v>5450</v>
      </c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4">
      <c r="B262" s="1">
        <f t="shared" si="42"/>
        <v>42081</v>
      </c>
      <c r="C262">
        <v>395.02077071443671</v>
      </c>
      <c r="D262">
        <v>6250</v>
      </c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4">
      <c r="B263" s="1">
        <f t="shared" si="42"/>
        <v>42082</v>
      </c>
      <c r="C263">
        <v>394.25012689934977</v>
      </c>
      <c r="D263">
        <v>7250</v>
      </c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4">
      <c r="B264" s="1">
        <f t="shared" si="42"/>
        <v>42083</v>
      </c>
      <c r="C264">
        <v>394.35846555051359</v>
      </c>
      <c r="D264">
        <v>7250</v>
      </c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4">
      <c r="B265" s="1">
        <f t="shared" si="42"/>
        <v>42084</v>
      </c>
      <c r="C265">
        <v>396.26045933734957</v>
      </c>
      <c r="D265">
        <v>7250</v>
      </c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4">
      <c r="B266" s="1">
        <f t="shared" si="42"/>
        <v>42085</v>
      </c>
      <c r="C266">
        <v>394.85014343086641</v>
      </c>
      <c r="D266">
        <v>6000</v>
      </c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4">
      <c r="B267" s="1">
        <f t="shared" si="42"/>
        <v>42086</v>
      </c>
      <c r="C267">
        <v>396.10112215987232</v>
      </c>
      <c r="D267">
        <v>7250</v>
      </c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4">
      <c r="B268" s="1">
        <f t="shared" si="42"/>
        <v>42087</v>
      </c>
      <c r="C268">
        <v>394.97225543321605</v>
      </c>
      <c r="D268">
        <v>5750</v>
      </c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4">
      <c r="B269" s="1">
        <f t="shared" si="42"/>
        <v>42088</v>
      </c>
      <c r="C269">
        <v>394.2161512717538</v>
      </c>
      <c r="D269">
        <v>6750</v>
      </c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4">
      <c r="B270" s="1">
        <f t="shared" si="42"/>
        <v>42089</v>
      </c>
      <c r="C270">
        <v>394.8732609384906</v>
      </c>
      <c r="D270">
        <v>7000</v>
      </c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4">
      <c r="B271" s="1">
        <f t="shared" si="42"/>
        <v>42090</v>
      </c>
      <c r="C271">
        <v>396.09399855833601</v>
      </c>
      <c r="D271">
        <v>7750</v>
      </c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4">
      <c r="B272" s="1">
        <f t="shared" si="42"/>
        <v>42091</v>
      </c>
      <c r="C272">
        <v>392.95000495314599</v>
      </c>
      <c r="D272">
        <v>7500</v>
      </c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4">
      <c r="B273" s="1">
        <f t="shared" si="42"/>
        <v>42092</v>
      </c>
      <c r="C273">
        <v>396.43481625130642</v>
      </c>
      <c r="D273">
        <v>8249.75</v>
      </c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4">
      <c r="B274" s="1">
        <f t="shared" si="42"/>
        <v>42093</v>
      </c>
      <c r="C274">
        <v>396.42548733395142</v>
      </c>
      <c r="D274">
        <v>5750</v>
      </c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4">
      <c r="B275" s="1">
        <f t="shared" si="42"/>
        <v>42094</v>
      </c>
      <c r="C275">
        <v>396.79423651126251</v>
      </c>
      <c r="D275">
        <v>7500</v>
      </c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4">
      <c r="B276" s="1">
        <f t="shared" si="42"/>
        <v>42095</v>
      </c>
      <c r="C276">
        <v>395.0713781307042</v>
      </c>
      <c r="D276">
        <v>8000</v>
      </c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4">
      <c r="B277" s="1">
        <f t="shared" si="42"/>
        <v>42096</v>
      </c>
      <c r="C277">
        <v>390.7774952441344</v>
      </c>
      <c r="D277">
        <v>9000</v>
      </c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4">
      <c r="B278" s="1">
        <f t="shared" si="42"/>
        <v>42097</v>
      </c>
      <c r="D278">
        <v>7250</v>
      </c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4">
      <c r="B279" s="1">
        <f t="shared" si="42"/>
        <v>42098</v>
      </c>
      <c r="C279">
        <v>400.72701995481953</v>
      </c>
      <c r="D279">
        <v>6250</v>
      </c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4">
      <c r="B280" s="1">
        <f t="shared" si="42"/>
        <v>42099</v>
      </c>
      <c r="C280">
        <v>400.38695094101848</v>
      </c>
      <c r="D280">
        <v>7750</v>
      </c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4">
      <c r="B281" s="1">
        <f t="shared" si="42"/>
        <v>42100</v>
      </c>
      <c r="D281">
        <v>7500</v>
      </c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4">
      <c r="B282" s="1">
        <f t="shared" si="42"/>
        <v>42101</v>
      </c>
      <c r="C282">
        <v>399.66186617550335</v>
      </c>
      <c r="D282">
        <v>7250</v>
      </c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4">
      <c r="B283" s="1">
        <f t="shared" si="42"/>
        <v>42102</v>
      </c>
      <c r="C283">
        <v>399.15485284310682</v>
      </c>
      <c r="D283">
        <v>4825</v>
      </c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4">
      <c r="B284" s="1">
        <f t="shared" si="42"/>
        <v>42103</v>
      </c>
      <c r="C284">
        <v>398.69376623933465</v>
      </c>
      <c r="D284">
        <v>8250</v>
      </c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4">
      <c r="B285" s="1">
        <f t="shared" si="42"/>
        <v>42104</v>
      </c>
      <c r="C285">
        <v>397.43326829055331</v>
      </c>
      <c r="D285">
        <v>7500</v>
      </c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4">
      <c r="B286" s="1">
        <f t="shared" si="42"/>
        <v>42105</v>
      </c>
      <c r="C286">
        <v>398.28185392363099</v>
      </c>
      <c r="D286">
        <v>7500</v>
      </c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4">
      <c r="B287" s="1">
        <f t="shared" si="42"/>
        <v>42106</v>
      </c>
      <c r="D287">
        <v>6000</v>
      </c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4">
      <c r="B288" s="1">
        <f t="shared" si="42"/>
        <v>42107</v>
      </c>
      <c r="C288">
        <v>401.64765461847389</v>
      </c>
      <c r="D288">
        <v>6250</v>
      </c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4">
      <c r="B289" s="1">
        <f t="shared" si="42"/>
        <v>42108</v>
      </c>
      <c r="C289">
        <v>397.48957474950987</v>
      </c>
      <c r="D289">
        <v>6750</v>
      </c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4">
      <c r="B290" s="1">
        <f t="shared" si="42"/>
        <v>42109</v>
      </c>
      <c r="C290">
        <v>396.9030099389156</v>
      </c>
      <c r="D290">
        <v>7000</v>
      </c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4">
      <c r="B291" s="1">
        <f t="shared" si="42"/>
        <v>42110</v>
      </c>
      <c r="D291">
        <v>5250</v>
      </c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4">
      <c r="B292" s="1">
        <f t="shared" si="42"/>
        <v>42111</v>
      </c>
      <c r="D292">
        <v>7750</v>
      </c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4">
      <c r="B293" s="1">
        <f t="shared" si="42"/>
        <v>42112</v>
      </c>
      <c r="C293">
        <v>399.52803929002727</v>
      </c>
      <c r="D293">
        <v>7500</v>
      </c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4">
      <c r="B294" s="1">
        <f t="shared" si="42"/>
        <v>42113</v>
      </c>
      <c r="C294">
        <v>398.45884410882951</v>
      </c>
      <c r="D294">
        <v>6250</v>
      </c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4">
      <c r="B295" s="1">
        <f t="shared" si="42"/>
        <v>42114</v>
      </c>
      <c r="C295">
        <v>397.57168160446668</v>
      </c>
      <c r="D295">
        <v>6500</v>
      </c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4">
      <c r="B296" s="1">
        <f t="shared" si="42"/>
        <v>42115</v>
      </c>
      <c r="D296">
        <v>6000</v>
      </c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4">
      <c r="B297" s="1">
        <f t="shared" si="42"/>
        <v>42116</v>
      </c>
      <c r="C297">
        <v>396.39987088705686</v>
      </c>
      <c r="D297">
        <v>8499.75</v>
      </c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4">
      <c r="B298" s="1">
        <f t="shared" si="42"/>
        <v>42117</v>
      </c>
      <c r="C298">
        <v>399.40527281217896</v>
      </c>
      <c r="D298">
        <v>7000</v>
      </c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4">
      <c r="B299" s="1">
        <f t="shared" si="42"/>
        <v>42118</v>
      </c>
      <c r="C299">
        <v>398.37076968066452</v>
      </c>
      <c r="D299">
        <v>7000</v>
      </c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4">
      <c r="B300" s="1">
        <f t="shared" si="42"/>
        <v>42119</v>
      </c>
      <c r="D300">
        <v>7000</v>
      </c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4">
      <c r="B301" s="1">
        <f t="shared" si="42"/>
        <v>42120</v>
      </c>
      <c r="C301">
        <v>401.1032334957809</v>
      </c>
      <c r="D301">
        <v>6500</v>
      </c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4">
      <c r="B302" s="1">
        <f t="shared" si="42"/>
        <v>42121</v>
      </c>
      <c r="C302">
        <v>398.10928683966631</v>
      </c>
      <c r="D302">
        <v>7000</v>
      </c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4">
      <c r="B303" s="1">
        <f t="shared" si="42"/>
        <v>42122</v>
      </c>
      <c r="C303">
        <v>397.24209957476961</v>
      </c>
      <c r="D303">
        <v>7500</v>
      </c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4">
      <c r="B304" s="1">
        <f t="shared" si="42"/>
        <v>42123</v>
      </c>
      <c r="C304">
        <v>401.10514123159305</v>
      </c>
      <c r="D304">
        <v>7250</v>
      </c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4">
      <c r="B305" s="1">
        <f t="shared" si="42"/>
        <v>42124</v>
      </c>
      <c r="C305">
        <v>400.72996713445548</v>
      </c>
      <c r="D305">
        <v>5000</v>
      </c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4">
      <c r="B306" s="1">
        <f t="shared" si="42"/>
        <v>42125</v>
      </c>
      <c r="C306">
        <v>395.0713781307042</v>
      </c>
      <c r="D306">
        <v>7500</v>
      </c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4">
      <c r="B307" s="1">
        <f t="shared" si="42"/>
        <v>42126</v>
      </c>
      <c r="C307">
        <v>398.16666774791474</v>
      </c>
      <c r="D307">
        <v>7500</v>
      </c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4">
      <c r="B308" s="1">
        <f t="shared" si="42"/>
        <v>42127</v>
      </c>
      <c r="C308">
        <v>398.60644838613712</v>
      </c>
      <c r="D308">
        <v>7000</v>
      </c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4">
      <c r="B309" s="1">
        <f t="shared" si="42"/>
        <v>42128</v>
      </c>
      <c r="C309">
        <v>400.93019483338747</v>
      </c>
      <c r="D309">
        <v>6250</v>
      </c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4">
      <c r="B310" s="1">
        <f t="shared" si="42"/>
        <v>42129</v>
      </c>
      <c r="C310">
        <v>398.21084028421382</v>
      </c>
      <c r="D310">
        <v>6000</v>
      </c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4">
      <c r="B311" s="1">
        <f t="shared" si="42"/>
        <v>42130</v>
      </c>
      <c r="C311">
        <v>396.058579272043</v>
      </c>
      <c r="D311">
        <v>5750</v>
      </c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4">
      <c r="B312" s="1">
        <f t="shared" si="42"/>
        <v>42131</v>
      </c>
      <c r="C312">
        <v>399.15528834851597</v>
      </c>
      <c r="D312">
        <v>5375</v>
      </c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4">
      <c r="B313" s="1">
        <f t="shared" si="42"/>
        <v>42132</v>
      </c>
      <c r="C313">
        <v>396.86227799196786</v>
      </c>
      <c r="D313">
        <v>8499.75</v>
      </c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4">
      <c r="B314" s="1">
        <f t="shared" si="42"/>
        <v>42133</v>
      </c>
      <c r="C314">
        <v>398.64472522123128</v>
      </c>
      <c r="D314">
        <v>7749.75</v>
      </c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4">
      <c r="B315" s="1">
        <f t="shared" si="42"/>
        <v>42134</v>
      </c>
      <c r="C315">
        <v>395.62964586314598</v>
      </c>
      <c r="D315">
        <v>7750</v>
      </c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4">
      <c r="B316" s="1">
        <f t="shared" si="42"/>
        <v>42135</v>
      </c>
      <c r="C316">
        <v>396.01926298945779</v>
      </c>
      <c r="D316">
        <v>7500</v>
      </c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4">
      <c r="B317" s="1">
        <f t="shared" si="42"/>
        <v>42136</v>
      </c>
      <c r="C317">
        <v>396.41838089198899</v>
      </c>
      <c r="D317">
        <v>7000</v>
      </c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4">
      <c r="B318" s="1">
        <f t="shared" si="42"/>
        <v>42137</v>
      </c>
      <c r="C318">
        <v>397.17746166484125</v>
      </c>
      <c r="D318">
        <v>5000</v>
      </c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4">
      <c r="B319" s="1">
        <f t="shared" si="42"/>
        <v>42138</v>
      </c>
      <c r="C319">
        <v>393.98350012955046</v>
      </c>
      <c r="D319">
        <v>6500</v>
      </c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4">
      <c r="B320" s="1">
        <f t="shared" si="42"/>
        <v>42139</v>
      </c>
      <c r="C320">
        <v>394.36629791894842</v>
      </c>
      <c r="D320">
        <v>6500</v>
      </c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4">
      <c r="B321" s="1">
        <f t="shared" si="42"/>
        <v>42140</v>
      </c>
      <c r="D321">
        <v>7500</v>
      </c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4">
      <c r="B322" s="1">
        <f t="shared" si="42"/>
        <v>42141</v>
      </c>
      <c r="C322">
        <v>396.36740080321289</v>
      </c>
      <c r="D322">
        <v>7500</v>
      </c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4">
      <c r="B323" s="1">
        <f t="shared" si="42"/>
        <v>42142</v>
      </c>
      <c r="C323">
        <v>395.64497991967858</v>
      </c>
      <c r="D323">
        <v>7999.75</v>
      </c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4">
      <c r="B324" s="1">
        <f t="shared" si="42"/>
        <v>42143</v>
      </c>
      <c r="C324">
        <v>394.390596214646</v>
      </c>
      <c r="D324">
        <v>6250</v>
      </c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4">
      <c r="B325" s="1">
        <f t="shared" ref="B325:B388" si="43">B324+1</f>
        <v>42144</v>
      </c>
      <c r="C325">
        <v>394.33818827822682</v>
      </c>
      <c r="D325">
        <v>7250</v>
      </c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4">
      <c r="B326" s="1">
        <f t="shared" si="43"/>
        <v>42145</v>
      </c>
      <c r="C326">
        <v>393.97487735753128</v>
      </c>
      <c r="D326">
        <v>6750</v>
      </c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4">
      <c r="B327" s="1">
        <f t="shared" si="43"/>
        <v>42146</v>
      </c>
      <c r="C327">
        <v>395.0807859294323</v>
      </c>
      <c r="D327">
        <v>6250</v>
      </c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4">
      <c r="B328" s="1">
        <f t="shared" si="43"/>
        <v>42147</v>
      </c>
      <c r="C328">
        <v>394.76976354397175</v>
      </c>
      <c r="D328">
        <v>6500</v>
      </c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4">
      <c r="B329" s="1">
        <f t="shared" si="43"/>
        <v>42148</v>
      </c>
      <c r="C329">
        <v>393.63866100766705</v>
      </c>
      <c r="D329">
        <v>7749.75</v>
      </c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4">
      <c r="B330" s="1">
        <f t="shared" si="43"/>
        <v>42149</v>
      </c>
      <c r="C330">
        <v>396.36989382856086</v>
      </c>
      <c r="D330">
        <v>7250</v>
      </c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4">
      <c r="B331" s="1">
        <f t="shared" si="43"/>
        <v>42150</v>
      </c>
      <c r="C331">
        <v>396.4785273434162</v>
      </c>
      <c r="D331">
        <v>7500</v>
      </c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4">
      <c r="B332" s="1">
        <f t="shared" si="43"/>
        <v>42151</v>
      </c>
      <c r="C332">
        <v>397.92433530674407</v>
      </c>
      <c r="D332">
        <v>2025</v>
      </c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4">
      <c r="B333" s="1">
        <f t="shared" si="43"/>
        <v>42152</v>
      </c>
      <c r="C333">
        <v>393.87907685861535</v>
      </c>
      <c r="D333">
        <v>6750</v>
      </c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4">
      <c r="B334" s="1">
        <f t="shared" si="43"/>
        <v>42153</v>
      </c>
      <c r="C334">
        <v>395.6998783781417</v>
      </c>
      <c r="D334">
        <v>7749.75</v>
      </c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4">
      <c r="B335" s="1">
        <f t="shared" si="43"/>
        <v>42154</v>
      </c>
      <c r="C335">
        <v>395.66634118105111</v>
      </c>
      <c r="D335">
        <v>7250</v>
      </c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4">
      <c r="B336" s="1">
        <f t="shared" si="43"/>
        <v>42155</v>
      </c>
      <c r="D336">
        <v>6999.75</v>
      </c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4">
      <c r="B337" s="1">
        <f t="shared" si="43"/>
        <v>42156</v>
      </c>
      <c r="C337">
        <v>394.98646776533457</v>
      </c>
      <c r="D337">
        <v>7000</v>
      </c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4">
      <c r="B338" s="1">
        <f t="shared" si="43"/>
        <v>42157</v>
      </c>
      <c r="C338">
        <v>396.62453484992596</v>
      </c>
      <c r="D338">
        <v>6000</v>
      </c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4">
      <c r="B339" s="1">
        <f t="shared" si="43"/>
        <v>42158</v>
      </c>
      <c r="C339">
        <v>395.19194337049692</v>
      </c>
      <c r="D339">
        <v>6250</v>
      </c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4">
      <c r="B340" s="1">
        <f t="shared" si="43"/>
        <v>42159</v>
      </c>
      <c r="C340">
        <v>398.40251466346456</v>
      </c>
      <c r="D340">
        <v>5500</v>
      </c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4">
      <c r="B341" s="1">
        <f t="shared" si="43"/>
        <v>42160</v>
      </c>
      <c r="C341">
        <v>396.92075587349382</v>
      </c>
      <c r="D341">
        <v>8000</v>
      </c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4">
      <c r="B342" s="1">
        <f t="shared" si="43"/>
        <v>42161</v>
      </c>
      <c r="C342">
        <v>395.99614491021947</v>
      </c>
      <c r="D342">
        <v>7749.75</v>
      </c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4">
      <c r="B343" s="1">
        <f t="shared" si="43"/>
        <v>42162</v>
      </c>
      <c r="C343">
        <v>396.22880144232852</v>
      </c>
      <c r="D343">
        <v>7500</v>
      </c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4">
      <c r="B344" s="1">
        <f t="shared" si="43"/>
        <v>42163</v>
      </c>
      <c r="C344">
        <v>393.51212542477623</v>
      </c>
      <c r="D344">
        <v>2200</v>
      </c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4">
      <c r="B345" s="1">
        <f t="shared" si="43"/>
        <v>42164</v>
      </c>
      <c r="C345">
        <v>396.32667245452387</v>
      </c>
      <c r="D345">
        <v>7250</v>
      </c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4">
      <c r="B346" s="1">
        <f t="shared" si="43"/>
        <v>42165</v>
      </c>
      <c r="C346">
        <v>395.89677599286034</v>
      </c>
      <c r="D346">
        <v>7250</v>
      </c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4">
      <c r="B347" s="1">
        <f t="shared" si="43"/>
        <v>42166</v>
      </c>
      <c r="C347">
        <v>396.51135779071325</v>
      </c>
      <c r="D347">
        <v>4325</v>
      </c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4">
      <c r="B348" s="1">
        <f t="shared" si="43"/>
        <v>42167</v>
      </c>
      <c r="C348">
        <v>396.07341630257287</v>
      </c>
      <c r="D348">
        <v>6000</v>
      </c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4">
      <c r="B349" s="1">
        <f t="shared" si="43"/>
        <v>42168</v>
      </c>
      <c r="C349">
        <v>394.66103910264724</v>
      </c>
      <c r="D349">
        <v>6750</v>
      </c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4">
      <c r="B350" s="1">
        <f t="shared" si="43"/>
        <v>42169</v>
      </c>
      <c r="C350">
        <v>396.56744106295315</v>
      </c>
      <c r="D350">
        <v>6500</v>
      </c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4">
      <c r="B351" s="1">
        <f t="shared" si="43"/>
        <v>42170</v>
      </c>
      <c r="C351">
        <v>398.06720108374668</v>
      </c>
      <c r="D351">
        <v>5250</v>
      </c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4">
      <c r="B352" s="1">
        <f t="shared" si="43"/>
        <v>42171</v>
      </c>
      <c r="C352">
        <v>397.15410399560022</v>
      </c>
      <c r="D352">
        <v>7500</v>
      </c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4">
      <c r="B353" s="1">
        <f t="shared" si="43"/>
        <v>42172</v>
      </c>
      <c r="C353">
        <v>395.44461978348181</v>
      </c>
      <c r="D353">
        <v>6500</v>
      </c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4">
      <c r="B354" s="1">
        <f t="shared" si="43"/>
        <v>42173</v>
      </c>
      <c r="C354">
        <v>396.39424041489713</v>
      </c>
      <c r="D354">
        <v>6249.75</v>
      </c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4">
      <c r="B355" s="1">
        <f t="shared" si="43"/>
        <v>42174</v>
      </c>
      <c r="C355">
        <v>394.74632251227126</v>
      </c>
      <c r="D355">
        <v>7000</v>
      </c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4">
      <c r="B356" s="1">
        <f t="shared" si="43"/>
        <v>42175</v>
      </c>
      <c r="C356">
        <v>396.10407261398552</v>
      </c>
      <c r="D356">
        <v>6250</v>
      </c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4">
      <c r="B357" s="1">
        <f t="shared" si="43"/>
        <v>42176</v>
      </c>
      <c r="C357">
        <v>396.28803664843866</v>
      </c>
      <c r="D357">
        <v>8499.75</v>
      </c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4">
      <c r="B358" s="1">
        <f t="shared" si="43"/>
        <v>42177</v>
      </c>
      <c r="D358">
        <v>7749.75</v>
      </c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4">
      <c r="B359" s="1">
        <f t="shared" si="43"/>
        <v>42178</v>
      </c>
      <c r="C359">
        <v>396.9723215626733</v>
      </c>
      <c r="D359">
        <v>7750</v>
      </c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4">
      <c r="B360" s="1">
        <f t="shared" si="43"/>
        <v>42179</v>
      </c>
      <c r="C360">
        <v>394.83236445783132</v>
      </c>
      <c r="D360">
        <v>7500</v>
      </c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4">
      <c r="B361" s="1">
        <f t="shared" si="43"/>
        <v>42180</v>
      </c>
      <c r="C361">
        <v>394.23922728296372</v>
      </c>
      <c r="D361">
        <v>7250</v>
      </c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4">
      <c r="B362" s="1">
        <f t="shared" si="43"/>
        <v>42181</v>
      </c>
      <c r="C362">
        <v>395.76414288053496</v>
      </c>
      <c r="D362">
        <v>7500</v>
      </c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4">
      <c r="B363" s="1">
        <f t="shared" si="43"/>
        <v>42182</v>
      </c>
      <c r="C363">
        <v>394.89007522627816</v>
      </c>
      <c r="D363">
        <v>7500</v>
      </c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4">
      <c r="B364" s="1">
        <f t="shared" si="43"/>
        <v>42183</v>
      </c>
      <c r="C364">
        <v>395.43079496424383</v>
      </c>
      <c r="D364">
        <v>7500</v>
      </c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4">
      <c r="B365" s="1">
        <f t="shared" si="43"/>
        <v>42184</v>
      </c>
      <c r="C365">
        <v>395.40017068273085</v>
      </c>
      <c r="D365">
        <v>8250</v>
      </c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4">
      <c r="B366" s="1">
        <f t="shared" si="43"/>
        <v>42185</v>
      </c>
      <c r="C366">
        <v>395.43013284846694</v>
      </c>
      <c r="D366">
        <v>6999.75</v>
      </c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4">
      <c r="B367" s="1">
        <f t="shared" si="43"/>
        <v>42186</v>
      </c>
      <c r="C367">
        <v>396.04622553505169</v>
      </c>
      <c r="D367">
        <v>6999.75</v>
      </c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4">
      <c r="B368" s="1">
        <f t="shared" si="43"/>
        <v>42187</v>
      </c>
      <c r="C368">
        <v>396.03307190113111</v>
      </c>
      <c r="D368">
        <v>6999.75</v>
      </c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4">
      <c r="B369" s="1">
        <f t="shared" si="43"/>
        <v>42188</v>
      </c>
      <c r="C369">
        <v>397.29264854767905</v>
      </c>
      <c r="D369">
        <v>6000</v>
      </c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4">
      <c r="B370" s="1">
        <f t="shared" si="43"/>
        <v>42189</v>
      </c>
      <c r="C370">
        <v>396.39177877533285</v>
      </c>
      <c r="D370">
        <v>4925</v>
      </c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4">
      <c r="B371" s="1">
        <f t="shared" si="43"/>
        <v>42190</v>
      </c>
      <c r="C371">
        <v>397.79755860651903</v>
      </c>
      <c r="D371">
        <v>6250</v>
      </c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4">
      <c r="B372" s="1">
        <f t="shared" si="43"/>
        <v>42191</v>
      </c>
      <c r="C372">
        <v>398.08645805444036</v>
      </c>
      <c r="D372">
        <v>6500</v>
      </c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4">
      <c r="B373" s="1">
        <f t="shared" si="43"/>
        <v>42192</v>
      </c>
      <c r="C373">
        <v>396.57109747447487</v>
      </c>
      <c r="D373">
        <v>7000</v>
      </c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4">
      <c r="B374" s="1">
        <f t="shared" si="43"/>
        <v>42193</v>
      </c>
      <c r="C374">
        <v>396.88034027197904</v>
      </c>
      <c r="D374">
        <v>7499.75</v>
      </c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4">
      <c r="B375" s="1">
        <f t="shared" si="43"/>
        <v>42194</v>
      </c>
      <c r="C375">
        <v>396.20678722408422</v>
      </c>
      <c r="D375">
        <v>6999.75</v>
      </c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4">
      <c r="B376" s="1">
        <f t="shared" si="43"/>
        <v>42195</v>
      </c>
      <c r="C376">
        <v>396.94931811278752</v>
      </c>
      <c r="D376">
        <v>5250</v>
      </c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4">
      <c r="B377" s="1">
        <f t="shared" si="43"/>
        <v>42196</v>
      </c>
      <c r="C377">
        <v>395.41003179384211</v>
      </c>
      <c r="D377">
        <v>5250</v>
      </c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4">
      <c r="B378" s="1">
        <f t="shared" si="43"/>
        <v>42197</v>
      </c>
      <c r="C378">
        <v>394.43704017995066</v>
      </c>
      <c r="D378">
        <v>3075</v>
      </c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4">
      <c r="B379" s="1">
        <f t="shared" si="43"/>
        <v>42198</v>
      </c>
      <c r="C379">
        <v>396.46657063034758</v>
      </c>
      <c r="D379">
        <v>4500</v>
      </c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4">
      <c r="B380" s="1">
        <f t="shared" si="43"/>
        <v>42199</v>
      </c>
      <c r="C380">
        <v>394.52189060931215</v>
      </c>
      <c r="D380">
        <v>5250</v>
      </c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4">
      <c r="B381" s="1">
        <f t="shared" si="43"/>
        <v>42200</v>
      </c>
      <c r="C381">
        <v>395.03824902917461</v>
      </c>
      <c r="D381">
        <v>2800</v>
      </c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4">
      <c r="B382" s="1">
        <f t="shared" si="43"/>
        <v>42201</v>
      </c>
      <c r="C382">
        <v>395.44250686466796</v>
      </c>
      <c r="D382">
        <v>6500</v>
      </c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4">
      <c r="B383" s="1">
        <f t="shared" si="43"/>
        <v>42202</v>
      </c>
      <c r="C383">
        <v>394.05732624944255</v>
      </c>
      <c r="D383">
        <v>5000</v>
      </c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4">
      <c r="B384" s="1">
        <f t="shared" si="43"/>
        <v>42203</v>
      </c>
      <c r="C384">
        <v>395.32453027797482</v>
      </c>
      <c r="D384">
        <v>6999.75</v>
      </c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4">
      <c r="B385" s="1">
        <f t="shared" si="43"/>
        <v>42204</v>
      </c>
      <c r="C385">
        <v>396.5167558111234</v>
      </c>
      <c r="D385">
        <v>7249.75</v>
      </c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4">
      <c r="B386" s="1">
        <f t="shared" si="43"/>
        <v>42205</v>
      </c>
      <c r="C386">
        <v>395.83877264614</v>
      </c>
      <c r="D386">
        <v>6500</v>
      </c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4">
      <c r="B387" s="1">
        <f t="shared" si="43"/>
        <v>42206</v>
      </c>
      <c r="C387">
        <v>394.64117264138525</v>
      </c>
      <c r="D387">
        <v>4325</v>
      </c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4">
      <c r="B388" s="1">
        <f t="shared" si="43"/>
        <v>42207</v>
      </c>
      <c r="C388">
        <v>393.35392797858094</v>
      </c>
      <c r="D388">
        <v>7250</v>
      </c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4">
      <c r="B389" s="1">
        <f t="shared" ref="B389:B452" si="44">B388+1</f>
        <v>42208</v>
      </c>
      <c r="C389">
        <v>394.35867859287617</v>
      </c>
      <c r="D389">
        <v>6000</v>
      </c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4">
      <c r="B390" s="1">
        <f t="shared" si="44"/>
        <v>42209</v>
      </c>
      <c r="C390">
        <v>395.16009602319048</v>
      </c>
      <c r="D390">
        <v>4000</v>
      </c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4">
      <c r="B391" s="1">
        <f t="shared" si="44"/>
        <v>42210</v>
      </c>
      <c r="C391">
        <v>393.75465371099779</v>
      </c>
      <c r="D391">
        <v>5624.75</v>
      </c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4">
      <c r="B392" s="1">
        <f t="shared" si="44"/>
        <v>42211</v>
      </c>
      <c r="C392">
        <v>396.50691335173087</v>
      </c>
      <c r="D392">
        <v>3625</v>
      </c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4">
      <c r="B393" s="1">
        <f t="shared" si="44"/>
        <v>42212</v>
      </c>
      <c r="C393">
        <v>395.92516197702196</v>
      </c>
      <c r="D393">
        <v>6333.333333333333</v>
      </c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4">
      <c r="B394" s="1">
        <f t="shared" si="44"/>
        <v>42213</v>
      </c>
      <c r="C394">
        <v>395.51796268406946</v>
      </c>
      <c r="D394">
        <v>6000</v>
      </c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4">
      <c r="B395" s="1">
        <f t="shared" si="44"/>
        <v>42214</v>
      </c>
      <c r="C395">
        <v>396.64065888087646</v>
      </c>
      <c r="D395">
        <v>2250</v>
      </c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4">
      <c r="B396" s="1">
        <f t="shared" si="44"/>
        <v>42215</v>
      </c>
      <c r="C396">
        <v>395.81346421919551</v>
      </c>
      <c r="D396">
        <v>4749.75</v>
      </c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4">
      <c r="B397" s="1">
        <f t="shared" si="44"/>
        <v>42216</v>
      </c>
      <c r="C397">
        <v>395.11449658446878</v>
      </c>
      <c r="D397">
        <v>7000</v>
      </c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4">
      <c r="B398" s="1">
        <f t="shared" si="44"/>
        <v>42217</v>
      </c>
      <c r="C398">
        <v>395.77280543602967</v>
      </c>
      <c r="D398">
        <v>3125</v>
      </c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4">
      <c r="B399" s="1">
        <f t="shared" si="44"/>
        <v>42218</v>
      </c>
      <c r="C399">
        <v>396.99321614187858</v>
      </c>
      <c r="D399">
        <v>5250</v>
      </c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4">
      <c r="B400" s="1">
        <f t="shared" si="44"/>
        <v>42219</v>
      </c>
      <c r="C400">
        <v>396.05777488331745</v>
      </c>
      <c r="D400">
        <v>6499.75</v>
      </c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4">
      <c r="B401" s="1">
        <f t="shared" si="44"/>
        <v>42220</v>
      </c>
      <c r="C401">
        <v>396.27808323180352</v>
      </c>
      <c r="D401">
        <v>4750</v>
      </c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4">
      <c r="B402" s="1">
        <f t="shared" si="44"/>
        <v>42221</v>
      </c>
      <c r="C402">
        <v>396.28208732780564</v>
      </c>
      <c r="D402">
        <v>3750</v>
      </c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4">
      <c r="B403" s="1">
        <f t="shared" si="44"/>
        <v>42222</v>
      </c>
      <c r="C403">
        <v>395.93794320604883</v>
      </c>
      <c r="D403">
        <v>3000</v>
      </c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4">
      <c r="B404" s="1">
        <f t="shared" si="44"/>
        <v>42223</v>
      </c>
      <c r="C404">
        <v>395.32646069620523</v>
      </c>
      <c r="D404">
        <v>3750</v>
      </c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4">
      <c r="B405" s="1">
        <f t="shared" si="44"/>
        <v>42224</v>
      </c>
      <c r="C405">
        <v>396.19685124426297</v>
      </c>
      <c r="D405">
        <v>5250</v>
      </c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4">
      <c r="B406" s="1">
        <f t="shared" si="44"/>
        <v>42225</v>
      </c>
      <c r="C406">
        <v>392.37105113190205</v>
      </c>
      <c r="D406">
        <v>2050</v>
      </c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4">
      <c r="B407" s="1">
        <f t="shared" si="44"/>
        <v>42226</v>
      </c>
      <c r="D407">
        <v>7249.75</v>
      </c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4">
      <c r="B408" s="1">
        <f t="shared" si="44"/>
        <v>42227</v>
      </c>
      <c r="D408">
        <v>2875</v>
      </c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4">
      <c r="B409" s="1">
        <f t="shared" si="44"/>
        <v>42228</v>
      </c>
      <c r="D409">
        <v>3250</v>
      </c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4">
      <c r="B410" s="1">
        <f t="shared" si="44"/>
        <v>42229</v>
      </c>
      <c r="D410">
        <v>4000</v>
      </c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4">
      <c r="B411" s="1">
        <f t="shared" si="44"/>
        <v>42230</v>
      </c>
      <c r="D411">
        <v>2375</v>
      </c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4">
      <c r="B412" s="1">
        <f t="shared" si="44"/>
        <v>42231</v>
      </c>
      <c r="D412">
        <v>3625</v>
      </c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4">
      <c r="B413" s="1">
        <f t="shared" si="44"/>
        <v>42232</v>
      </c>
      <c r="D413">
        <v>3500</v>
      </c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4">
      <c r="B414" s="1">
        <f t="shared" si="44"/>
        <v>42233</v>
      </c>
      <c r="D414">
        <v>2750</v>
      </c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4">
      <c r="B415" s="1">
        <f t="shared" si="44"/>
        <v>42234</v>
      </c>
      <c r="D415">
        <v>2000</v>
      </c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4">
      <c r="B416" s="1">
        <f t="shared" si="44"/>
        <v>42235</v>
      </c>
      <c r="D416">
        <v>2050</v>
      </c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4">
      <c r="B417" s="1">
        <f t="shared" si="44"/>
        <v>42236</v>
      </c>
      <c r="D417">
        <v>2625</v>
      </c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4">
      <c r="B418" s="1">
        <f t="shared" si="44"/>
        <v>42237</v>
      </c>
      <c r="D418">
        <v>1600</v>
      </c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4">
      <c r="B419" s="1">
        <f t="shared" si="44"/>
        <v>42238</v>
      </c>
      <c r="D419">
        <v>750</v>
      </c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4">
      <c r="B420" s="1">
        <f t="shared" si="44"/>
        <v>42239</v>
      </c>
      <c r="D420">
        <v>700</v>
      </c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4">
      <c r="B421" s="1">
        <f t="shared" si="44"/>
        <v>42240</v>
      </c>
      <c r="D421">
        <v>1025</v>
      </c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4">
      <c r="B422" s="1">
        <f t="shared" si="44"/>
        <v>42241</v>
      </c>
      <c r="D422">
        <v>700</v>
      </c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4">
      <c r="B423" s="1">
        <f t="shared" si="44"/>
        <v>42242</v>
      </c>
      <c r="D423">
        <v>1375</v>
      </c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4">
      <c r="B424" s="1">
        <f t="shared" si="44"/>
        <v>42243</v>
      </c>
      <c r="D424">
        <v>950</v>
      </c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4">
      <c r="B425" s="1">
        <f t="shared" si="44"/>
        <v>42244</v>
      </c>
      <c r="D425">
        <v>7250</v>
      </c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4">
      <c r="B426" s="1">
        <f t="shared" si="44"/>
        <v>42245</v>
      </c>
      <c r="D426">
        <v>2875</v>
      </c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4">
      <c r="B427" s="1">
        <f t="shared" si="44"/>
        <v>42246</v>
      </c>
      <c r="D427">
        <v>2375</v>
      </c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4">
      <c r="B428" s="1">
        <f t="shared" si="44"/>
        <v>42247</v>
      </c>
      <c r="D428">
        <v>1175</v>
      </c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4">
      <c r="B429" s="1">
        <f t="shared" si="44"/>
        <v>42248</v>
      </c>
      <c r="D429">
        <v>450</v>
      </c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4">
      <c r="B430" s="1">
        <f t="shared" si="44"/>
        <v>42249</v>
      </c>
      <c r="D430">
        <v>687.5</v>
      </c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4">
      <c r="B431" s="1">
        <f t="shared" si="44"/>
        <v>42250</v>
      </c>
      <c r="D431">
        <v>975</v>
      </c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4">
      <c r="B432" s="1">
        <f t="shared" si="44"/>
        <v>42251</v>
      </c>
      <c r="D432">
        <v>375</v>
      </c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4">
      <c r="B433" s="1">
        <f t="shared" si="44"/>
        <v>42252</v>
      </c>
      <c r="D433">
        <v>550</v>
      </c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4">
      <c r="B434" s="1">
        <f t="shared" si="44"/>
        <v>42253</v>
      </c>
      <c r="D434">
        <v>500</v>
      </c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4">
      <c r="B435" s="1">
        <f t="shared" si="44"/>
        <v>42254</v>
      </c>
      <c r="D435">
        <v>700</v>
      </c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4">
      <c r="B436" s="1">
        <f t="shared" si="44"/>
        <v>42255</v>
      </c>
      <c r="D436">
        <v>500</v>
      </c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4">
      <c r="B437" s="1">
        <f t="shared" si="44"/>
        <v>42256</v>
      </c>
      <c r="D437">
        <v>325</v>
      </c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4">
      <c r="B438" s="1">
        <f t="shared" si="44"/>
        <v>42257</v>
      </c>
      <c r="D438">
        <v>200</v>
      </c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4">
      <c r="B439" s="1">
        <f t="shared" si="44"/>
        <v>42258</v>
      </c>
      <c r="D439">
        <v>275</v>
      </c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4">
      <c r="B440" s="1">
        <f t="shared" si="44"/>
        <v>42259</v>
      </c>
      <c r="D440">
        <v>300</v>
      </c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4">
      <c r="B441" s="1">
        <f t="shared" si="44"/>
        <v>42260</v>
      </c>
      <c r="D441">
        <v>350</v>
      </c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4">
      <c r="B442" s="1">
        <f t="shared" si="44"/>
        <v>42261</v>
      </c>
      <c r="D442">
        <v>300</v>
      </c>
    </row>
    <row r="443" spans="2:17" x14ac:dyDescent="0.4">
      <c r="B443" s="1">
        <f t="shared" si="44"/>
        <v>42262</v>
      </c>
      <c r="D443">
        <v>87.5</v>
      </c>
    </row>
    <row r="444" spans="2:17" x14ac:dyDescent="0.4">
      <c r="B444" s="1">
        <f t="shared" si="44"/>
        <v>42263</v>
      </c>
      <c r="D444">
        <v>112.5</v>
      </c>
    </row>
    <row r="445" spans="2:17" x14ac:dyDescent="0.4">
      <c r="B445" s="1">
        <f t="shared" si="44"/>
        <v>42264</v>
      </c>
      <c r="D445">
        <v>425</v>
      </c>
    </row>
    <row r="446" spans="2:17" x14ac:dyDescent="0.4">
      <c r="B446" s="1">
        <f t="shared" si="44"/>
        <v>42265</v>
      </c>
      <c r="D446">
        <v>400</v>
      </c>
    </row>
    <row r="447" spans="2:17" x14ac:dyDescent="0.4">
      <c r="B447" s="1">
        <f t="shared" si="44"/>
        <v>42266</v>
      </c>
      <c r="D447">
        <v>275</v>
      </c>
    </row>
    <row r="448" spans="2:17" x14ac:dyDescent="0.4">
      <c r="B448" s="1">
        <f t="shared" si="44"/>
        <v>42267</v>
      </c>
      <c r="D448">
        <v>350</v>
      </c>
    </row>
    <row r="449" spans="2:4" x14ac:dyDescent="0.4">
      <c r="B449" s="1">
        <f t="shared" si="44"/>
        <v>42268</v>
      </c>
      <c r="D449">
        <v>200</v>
      </c>
    </row>
    <row r="450" spans="2:4" x14ac:dyDescent="0.4">
      <c r="B450" s="1">
        <f t="shared" si="44"/>
        <v>42269</v>
      </c>
      <c r="D450">
        <v>262.5</v>
      </c>
    </row>
    <row r="451" spans="2:4" x14ac:dyDescent="0.4">
      <c r="B451" s="1">
        <f t="shared" si="44"/>
        <v>42270</v>
      </c>
      <c r="D451">
        <v>162.5</v>
      </c>
    </row>
    <row r="452" spans="2:4" x14ac:dyDescent="0.4">
      <c r="B452" s="1">
        <f t="shared" si="44"/>
        <v>42271</v>
      </c>
      <c r="D452">
        <v>350</v>
      </c>
    </row>
    <row r="453" spans="2:4" x14ac:dyDescent="0.4">
      <c r="B453" s="1">
        <f t="shared" ref="B453:B516" si="45">B452+1</f>
        <v>42272</v>
      </c>
      <c r="D453">
        <v>275</v>
      </c>
    </row>
    <row r="454" spans="2:4" x14ac:dyDescent="0.4">
      <c r="B454" s="1">
        <f t="shared" si="45"/>
        <v>42273</v>
      </c>
      <c r="D454">
        <v>87.5</v>
      </c>
    </row>
    <row r="455" spans="2:4" x14ac:dyDescent="0.4">
      <c r="B455" s="1">
        <f t="shared" si="45"/>
        <v>42274</v>
      </c>
      <c r="D455">
        <v>175</v>
      </c>
    </row>
    <row r="456" spans="2:4" x14ac:dyDescent="0.4">
      <c r="B456" s="1">
        <f t="shared" si="45"/>
        <v>42275</v>
      </c>
      <c r="D456">
        <v>325</v>
      </c>
    </row>
    <row r="457" spans="2:4" x14ac:dyDescent="0.4">
      <c r="B457" s="1">
        <f t="shared" si="45"/>
        <v>42276</v>
      </c>
      <c r="D457">
        <v>450</v>
      </c>
    </row>
    <row r="458" spans="2:4" x14ac:dyDescent="0.4">
      <c r="B458" s="1">
        <f t="shared" si="45"/>
        <v>42277</v>
      </c>
      <c r="D458">
        <v>287.5</v>
      </c>
    </row>
    <row r="459" spans="2:4" x14ac:dyDescent="0.4">
      <c r="B459" s="1">
        <f t="shared" si="45"/>
        <v>42278</v>
      </c>
      <c r="D459">
        <v>750</v>
      </c>
    </row>
    <row r="460" spans="2:4" x14ac:dyDescent="0.4">
      <c r="B460" s="1">
        <f t="shared" si="45"/>
        <v>42279</v>
      </c>
      <c r="D460">
        <v>225</v>
      </c>
    </row>
    <row r="461" spans="2:4" x14ac:dyDescent="0.4">
      <c r="B461" s="1">
        <f t="shared" si="45"/>
        <v>42280</v>
      </c>
      <c r="D461">
        <v>275</v>
      </c>
    </row>
    <row r="462" spans="2:4" x14ac:dyDescent="0.4">
      <c r="B462" s="1">
        <f t="shared" si="45"/>
        <v>42281</v>
      </c>
      <c r="D462">
        <v>50</v>
      </c>
    </row>
    <row r="463" spans="2:4" x14ac:dyDescent="0.4">
      <c r="B463" s="1">
        <f t="shared" si="45"/>
        <v>42282</v>
      </c>
      <c r="D463">
        <v>750</v>
      </c>
    </row>
    <row r="464" spans="2:4" x14ac:dyDescent="0.4">
      <c r="B464" s="1">
        <f t="shared" si="45"/>
        <v>42283</v>
      </c>
      <c r="D464">
        <v>525</v>
      </c>
    </row>
    <row r="465" spans="2:4" x14ac:dyDescent="0.4">
      <c r="B465" s="1">
        <f t="shared" si="45"/>
        <v>42284</v>
      </c>
      <c r="D465">
        <v>225</v>
      </c>
    </row>
    <row r="466" spans="2:4" x14ac:dyDescent="0.4">
      <c r="B466" s="1">
        <f t="shared" si="45"/>
        <v>42285</v>
      </c>
      <c r="D466">
        <v>675</v>
      </c>
    </row>
    <row r="467" spans="2:4" x14ac:dyDescent="0.4">
      <c r="B467" s="1">
        <f t="shared" si="45"/>
        <v>42286</v>
      </c>
      <c r="D467">
        <v>750</v>
      </c>
    </row>
    <row r="468" spans="2:4" x14ac:dyDescent="0.4">
      <c r="B468" s="1">
        <f t="shared" si="45"/>
        <v>42287</v>
      </c>
      <c r="D468">
        <v>400</v>
      </c>
    </row>
    <row r="469" spans="2:4" x14ac:dyDescent="0.4">
      <c r="B469" s="1">
        <f t="shared" si="45"/>
        <v>42288</v>
      </c>
      <c r="D469">
        <v>850</v>
      </c>
    </row>
    <row r="470" spans="2:4" x14ac:dyDescent="0.4">
      <c r="B470" s="1">
        <f t="shared" si="45"/>
        <v>42289</v>
      </c>
      <c r="D470">
        <v>550</v>
      </c>
    </row>
    <row r="471" spans="2:4" x14ac:dyDescent="0.4">
      <c r="B471" s="1">
        <f t="shared" si="45"/>
        <v>42290</v>
      </c>
      <c r="D471">
        <v>500</v>
      </c>
    </row>
    <row r="472" spans="2:4" x14ac:dyDescent="0.4">
      <c r="B472" s="1">
        <f t="shared" si="45"/>
        <v>42291</v>
      </c>
      <c r="D472">
        <v>500</v>
      </c>
    </row>
    <row r="473" spans="2:4" x14ac:dyDescent="0.4">
      <c r="B473" s="1">
        <f t="shared" si="45"/>
        <v>42292</v>
      </c>
      <c r="D473">
        <v>625</v>
      </c>
    </row>
    <row r="474" spans="2:4" x14ac:dyDescent="0.4">
      <c r="B474" s="1">
        <f t="shared" si="45"/>
        <v>42293</v>
      </c>
      <c r="D474">
        <v>250</v>
      </c>
    </row>
    <row r="475" spans="2:4" x14ac:dyDescent="0.4">
      <c r="B475" s="1">
        <f t="shared" si="45"/>
        <v>42294</v>
      </c>
      <c r="D475">
        <v>325</v>
      </c>
    </row>
    <row r="476" spans="2:4" x14ac:dyDescent="0.4">
      <c r="B476" s="1">
        <f t="shared" si="45"/>
        <v>42295</v>
      </c>
      <c r="D476">
        <v>250</v>
      </c>
    </row>
    <row r="477" spans="2:4" x14ac:dyDescent="0.4">
      <c r="B477" s="1">
        <f t="shared" si="45"/>
        <v>42296</v>
      </c>
      <c r="D477">
        <v>212.5</v>
      </c>
    </row>
    <row r="478" spans="2:4" x14ac:dyDescent="0.4">
      <c r="B478" s="1">
        <f t="shared" si="45"/>
        <v>42297</v>
      </c>
      <c r="D478">
        <v>157.5</v>
      </c>
    </row>
    <row r="479" spans="2:4" x14ac:dyDescent="0.4">
      <c r="B479" s="1">
        <f t="shared" si="45"/>
        <v>42298</v>
      </c>
      <c r="D479">
        <v>22.5</v>
      </c>
    </row>
    <row r="480" spans="2:4" x14ac:dyDescent="0.4">
      <c r="B480" s="1">
        <f t="shared" si="45"/>
        <v>42299</v>
      </c>
      <c r="D480">
        <v>100</v>
      </c>
    </row>
    <row r="481" spans="2:4" x14ac:dyDescent="0.4">
      <c r="B481" s="1">
        <f t="shared" si="45"/>
        <v>42300</v>
      </c>
      <c r="D481">
        <v>212.5</v>
      </c>
    </row>
    <row r="482" spans="2:4" x14ac:dyDescent="0.4">
      <c r="B482" s="1">
        <f t="shared" si="45"/>
        <v>42301</v>
      </c>
      <c r="D482">
        <v>200</v>
      </c>
    </row>
    <row r="483" spans="2:4" x14ac:dyDescent="0.4">
      <c r="B483" s="1">
        <f t="shared" si="45"/>
        <v>42302</v>
      </c>
      <c r="D483">
        <v>100</v>
      </c>
    </row>
    <row r="484" spans="2:4" x14ac:dyDescent="0.4">
      <c r="B484" s="1">
        <f t="shared" si="45"/>
        <v>42303</v>
      </c>
      <c r="D484">
        <v>200</v>
      </c>
    </row>
    <row r="485" spans="2:4" x14ac:dyDescent="0.4">
      <c r="B485" s="1">
        <f t="shared" si="45"/>
        <v>42304</v>
      </c>
      <c r="D485">
        <v>250</v>
      </c>
    </row>
    <row r="486" spans="2:4" x14ac:dyDescent="0.4">
      <c r="B486" s="1">
        <f t="shared" si="45"/>
        <v>42305</v>
      </c>
      <c r="D486">
        <v>575</v>
      </c>
    </row>
    <row r="487" spans="2:4" x14ac:dyDescent="0.4">
      <c r="B487" s="1">
        <f t="shared" si="45"/>
        <v>42306</v>
      </c>
      <c r="D487">
        <v>775</v>
      </c>
    </row>
    <row r="488" spans="2:4" x14ac:dyDescent="0.4">
      <c r="B488" s="1">
        <f t="shared" si="45"/>
        <v>42307</v>
      </c>
      <c r="D488">
        <v>1425</v>
      </c>
    </row>
    <row r="489" spans="2:4" x14ac:dyDescent="0.4">
      <c r="B489" s="1">
        <f t="shared" si="45"/>
        <v>42308</v>
      </c>
      <c r="D489">
        <v>1575</v>
      </c>
    </row>
    <row r="490" spans="2:4" x14ac:dyDescent="0.4">
      <c r="B490" s="1">
        <f t="shared" si="45"/>
        <v>42309</v>
      </c>
      <c r="D490">
        <v>1150</v>
      </c>
    </row>
    <row r="491" spans="2:4" x14ac:dyDescent="0.4">
      <c r="B491" s="1">
        <f t="shared" si="45"/>
        <v>42310</v>
      </c>
      <c r="D491">
        <v>3000</v>
      </c>
    </row>
    <row r="492" spans="2:4" x14ac:dyDescent="0.4">
      <c r="B492" s="1">
        <f t="shared" si="45"/>
        <v>42311</v>
      </c>
      <c r="D492">
        <v>5000</v>
      </c>
    </row>
    <row r="493" spans="2:4" x14ac:dyDescent="0.4">
      <c r="B493" s="1">
        <f t="shared" si="45"/>
        <v>42312</v>
      </c>
      <c r="D493">
        <v>3750</v>
      </c>
    </row>
    <row r="494" spans="2:4" x14ac:dyDescent="0.4">
      <c r="B494" s="1">
        <f t="shared" si="45"/>
        <v>42313</v>
      </c>
      <c r="D494">
        <v>3625</v>
      </c>
    </row>
    <row r="495" spans="2:4" x14ac:dyDescent="0.4">
      <c r="B495" s="1">
        <f t="shared" si="45"/>
        <v>42314</v>
      </c>
      <c r="D495">
        <v>4375</v>
      </c>
    </row>
    <row r="496" spans="2:4" x14ac:dyDescent="0.4">
      <c r="B496" s="1">
        <f t="shared" si="45"/>
        <v>42315</v>
      </c>
      <c r="D496">
        <v>4500</v>
      </c>
    </row>
    <row r="497" spans="2:4" x14ac:dyDescent="0.4">
      <c r="B497" s="1">
        <f t="shared" si="45"/>
        <v>42316</v>
      </c>
      <c r="D497">
        <v>5000</v>
      </c>
    </row>
    <row r="498" spans="2:4" x14ac:dyDescent="0.4">
      <c r="B498" s="1">
        <f t="shared" si="45"/>
        <v>42317</v>
      </c>
      <c r="D498">
        <v>5500</v>
      </c>
    </row>
    <row r="499" spans="2:4" x14ac:dyDescent="0.4">
      <c r="B499" s="1">
        <f t="shared" si="45"/>
        <v>42318</v>
      </c>
      <c r="D499">
        <v>5500</v>
      </c>
    </row>
    <row r="500" spans="2:4" x14ac:dyDescent="0.4">
      <c r="B500" s="1">
        <f t="shared" si="45"/>
        <v>42319</v>
      </c>
      <c r="D500">
        <v>6500</v>
      </c>
    </row>
    <row r="501" spans="2:4" x14ac:dyDescent="0.4">
      <c r="B501" s="1">
        <f t="shared" si="45"/>
        <v>42320</v>
      </c>
      <c r="D501">
        <v>8000</v>
      </c>
    </row>
    <row r="502" spans="2:4" x14ac:dyDescent="0.4">
      <c r="B502" s="1">
        <f t="shared" si="45"/>
        <v>42321</v>
      </c>
      <c r="D502">
        <v>7500</v>
      </c>
    </row>
    <row r="503" spans="2:4" x14ac:dyDescent="0.4">
      <c r="B503" s="1">
        <f t="shared" si="45"/>
        <v>42322</v>
      </c>
      <c r="D503">
        <v>8000</v>
      </c>
    </row>
    <row r="504" spans="2:4" x14ac:dyDescent="0.4">
      <c r="B504" s="1">
        <f t="shared" si="45"/>
        <v>42323</v>
      </c>
      <c r="D504">
        <v>4250</v>
      </c>
    </row>
    <row r="505" spans="2:4" x14ac:dyDescent="0.4">
      <c r="B505" s="1">
        <f t="shared" si="45"/>
        <v>42324</v>
      </c>
      <c r="D505">
        <v>5500</v>
      </c>
    </row>
    <row r="506" spans="2:4" x14ac:dyDescent="0.4">
      <c r="B506" s="1">
        <f t="shared" si="45"/>
        <v>42325</v>
      </c>
      <c r="D506">
        <v>1625</v>
      </c>
    </row>
    <row r="507" spans="2:4" x14ac:dyDescent="0.4">
      <c r="B507" s="1">
        <f t="shared" si="45"/>
        <v>42326</v>
      </c>
      <c r="D507">
        <v>6750</v>
      </c>
    </row>
    <row r="508" spans="2:4" x14ac:dyDescent="0.4">
      <c r="B508" s="1">
        <f t="shared" si="45"/>
        <v>42327</v>
      </c>
      <c r="D508">
        <v>8499.75</v>
      </c>
    </row>
    <row r="509" spans="2:4" x14ac:dyDescent="0.4">
      <c r="B509" s="1">
        <f t="shared" si="45"/>
        <v>42328</v>
      </c>
      <c r="D509">
        <v>4250</v>
      </c>
    </row>
    <row r="510" spans="2:4" x14ac:dyDescent="0.4">
      <c r="B510" s="1">
        <f t="shared" si="45"/>
        <v>42329</v>
      </c>
      <c r="D510">
        <v>6250</v>
      </c>
    </row>
    <row r="511" spans="2:4" x14ac:dyDescent="0.4">
      <c r="B511" s="1">
        <f t="shared" si="45"/>
        <v>42330</v>
      </c>
      <c r="D511">
        <v>7000</v>
      </c>
    </row>
    <row r="512" spans="2:4" x14ac:dyDescent="0.4">
      <c r="B512" s="1">
        <f t="shared" si="45"/>
        <v>42331</v>
      </c>
      <c r="D512">
        <v>8250</v>
      </c>
    </row>
    <row r="513" spans="2:4" x14ac:dyDescent="0.4">
      <c r="B513" s="1">
        <f t="shared" si="45"/>
        <v>42332</v>
      </c>
      <c r="D513">
        <v>7750</v>
      </c>
    </row>
    <row r="514" spans="2:4" x14ac:dyDescent="0.4">
      <c r="B514" s="1">
        <f t="shared" si="45"/>
        <v>42333</v>
      </c>
      <c r="D514">
        <v>7250</v>
      </c>
    </row>
    <row r="515" spans="2:4" x14ac:dyDescent="0.4">
      <c r="B515" s="1">
        <f t="shared" si="45"/>
        <v>42334</v>
      </c>
      <c r="D515">
        <v>6250</v>
      </c>
    </row>
    <row r="516" spans="2:4" x14ac:dyDescent="0.4">
      <c r="B516" s="1">
        <f t="shared" si="45"/>
        <v>42335</v>
      </c>
      <c r="D516">
        <v>6750</v>
      </c>
    </row>
    <row r="517" spans="2:4" x14ac:dyDescent="0.4">
      <c r="B517" s="1">
        <f t="shared" ref="B517:B580" si="46">B516+1</f>
        <v>42336</v>
      </c>
      <c r="D517">
        <v>6000</v>
      </c>
    </row>
    <row r="518" spans="2:4" x14ac:dyDescent="0.4">
      <c r="B518" s="1">
        <f t="shared" si="46"/>
        <v>42337</v>
      </c>
      <c r="D518">
        <v>7500</v>
      </c>
    </row>
    <row r="519" spans="2:4" x14ac:dyDescent="0.4">
      <c r="B519" s="1">
        <f t="shared" si="46"/>
        <v>42338</v>
      </c>
      <c r="D519">
        <v>7750</v>
      </c>
    </row>
    <row r="520" spans="2:4" x14ac:dyDescent="0.4">
      <c r="B520" s="1">
        <f t="shared" si="46"/>
        <v>42339</v>
      </c>
      <c r="D520">
        <v>8249.75</v>
      </c>
    </row>
    <row r="521" spans="2:4" x14ac:dyDescent="0.4">
      <c r="B521" s="1">
        <f t="shared" si="46"/>
        <v>42340</v>
      </c>
      <c r="D521">
        <v>7750</v>
      </c>
    </row>
    <row r="522" spans="2:4" x14ac:dyDescent="0.4">
      <c r="B522" s="1">
        <f t="shared" si="46"/>
        <v>42341</v>
      </c>
      <c r="D522">
        <v>6250</v>
      </c>
    </row>
    <row r="523" spans="2:4" x14ac:dyDescent="0.4">
      <c r="B523" s="1">
        <f t="shared" si="46"/>
        <v>42342</v>
      </c>
      <c r="D523">
        <v>8750</v>
      </c>
    </row>
    <row r="524" spans="2:4" x14ac:dyDescent="0.4">
      <c r="B524" s="1">
        <f t="shared" si="46"/>
        <v>42343</v>
      </c>
      <c r="D524">
        <v>8749.75</v>
      </c>
    </row>
    <row r="525" spans="2:4" x14ac:dyDescent="0.4">
      <c r="B525" s="1">
        <f t="shared" si="46"/>
        <v>42344</v>
      </c>
      <c r="D525">
        <v>8000</v>
      </c>
    </row>
    <row r="526" spans="2:4" x14ac:dyDescent="0.4">
      <c r="B526" s="1">
        <f t="shared" si="46"/>
        <v>42345</v>
      </c>
      <c r="D526">
        <v>8250</v>
      </c>
    </row>
    <row r="527" spans="2:4" x14ac:dyDescent="0.4">
      <c r="B527" s="1">
        <f t="shared" si="46"/>
        <v>42346</v>
      </c>
      <c r="D527">
        <v>5375</v>
      </c>
    </row>
    <row r="528" spans="2:4" x14ac:dyDescent="0.4">
      <c r="B528" s="1">
        <f t="shared" si="46"/>
        <v>42347</v>
      </c>
      <c r="D528">
        <v>6750</v>
      </c>
    </row>
    <row r="529" spans="2:4" x14ac:dyDescent="0.4">
      <c r="B529" s="1">
        <f t="shared" si="46"/>
        <v>42348</v>
      </c>
      <c r="D529">
        <v>8999.5</v>
      </c>
    </row>
    <row r="530" spans="2:4" x14ac:dyDescent="0.4">
      <c r="B530" s="1">
        <f t="shared" si="46"/>
        <v>42349</v>
      </c>
      <c r="D530">
        <v>7500</v>
      </c>
    </row>
    <row r="531" spans="2:4" x14ac:dyDescent="0.4">
      <c r="B531" s="1">
        <f t="shared" si="46"/>
        <v>42350</v>
      </c>
      <c r="D531">
        <v>3700</v>
      </c>
    </row>
    <row r="532" spans="2:4" x14ac:dyDescent="0.4">
      <c r="B532" s="1">
        <f t="shared" si="46"/>
        <v>42351</v>
      </c>
      <c r="D532">
        <v>7250</v>
      </c>
    </row>
    <row r="533" spans="2:4" x14ac:dyDescent="0.4">
      <c r="B533" s="1">
        <f t="shared" si="46"/>
        <v>42352</v>
      </c>
      <c r="D533">
        <v>9249.75</v>
      </c>
    </row>
    <row r="534" spans="2:4" x14ac:dyDescent="0.4">
      <c r="B534" s="1">
        <f t="shared" si="46"/>
        <v>42353</v>
      </c>
      <c r="D534">
        <v>7999.75</v>
      </c>
    </row>
    <row r="535" spans="2:4" x14ac:dyDescent="0.4">
      <c r="B535" s="1">
        <f t="shared" si="46"/>
        <v>42354</v>
      </c>
      <c r="D535">
        <v>7999.5</v>
      </c>
    </row>
    <row r="536" spans="2:4" x14ac:dyDescent="0.4">
      <c r="B536" s="1">
        <f t="shared" si="46"/>
        <v>42355</v>
      </c>
      <c r="D536">
        <v>8499.75</v>
      </c>
    </row>
    <row r="537" spans="2:4" x14ac:dyDescent="0.4">
      <c r="B537" s="1">
        <f t="shared" si="46"/>
        <v>42356</v>
      </c>
      <c r="D537">
        <v>7999.5</v>
      </c>
    </row>
    <row r="538" spans="2:4" x14ac:dyDescent="0.4">
      <c r="B538" s="1">
        <f t="shared" si="46"/>
        <v>42357</v>
      </c>
      <c r="D538">
        <v>8749.75</v>
      </c>
    </row>
    <row r="539" spans="2:4" x14ac:dyDescent="0.4">
      <c r="B539" s="1">
        <f t="shared" si="46"/>
        <v>42358</v>
      </c>
      <c r="D539">
        <v>8499.75</v>
      </c>
    </row>
    <row r="540" spans="2:4" x14ac:dyDescent="0.4">
      <c r="B540" s="1">
        <f t="shared" si="46"/>
        <v>42359</v>
      </c>
      <c r="D540">
        <v>8249.75</v>
      </c>
    </row>
    <row r="541" spans="2:4" x14ac:dyDescent="0.4">
      <c r="B541" s="1">
        <f t="shared" si="46"/>
        <v>42360</v>
      </c>
      <c r="D541">
        <v>3000</v>
      </c>
    </row>
    <row r="542" spans="2:4" x14ac:dyDescent="0.4">
      <c r="B542" s="1">
        <f t="shared" si="46"/>
        <v>42361</v>
      </c>
      <c r="D542">
        <v>7500</v>
      </c>
    </row>
    <row r="543" spans="2:4" x14ac:dyDescent="0.4">
      <c r="B543" s="1">
        <f t="shared" si="46"/>
        <v>42362</v>
      </c>
      <c r="D543">
        <v>5750</v>
      </c>
    </row>
    <row r="544" spans="2:4" x14ac:dyDescent="0.4">
      <c r="B544" s="1">
        <f t="shared" si="46"/>
        <v>42363</v>
      </c>
      <c r="D544">
        <v>6500</v>
      </c>
    </row>
    <row r="545" spans="2:4" x14ac:dyDescent="0.4">
      <c r="B545" s="1">
        <f t="shared" si="46"/>
        <v>42364</v>
      </c>
      <c r="D545">
        <v>6750</v>
      </c>
    </row>
    <row r="546" spans="2:4" x14ac:dyDescent="0.4">
      <c r="B546" s="1">
        <f t="shared" si="46"/>
        <v>42365</v>
      </c>
      <c r="D546">
        <v>7000</v>
      </c>
    </row>
    <row r="547" spans="2:4" x14ac:dyDescent="0.4">
      <c r="B547" s="1">
        <f t="shared" si="46"/>
        <v>42366</v>
      </c>
      <c r="D547">
        <v>6750</v>
      </c>
    </row>
    <row r="548" spans="2:4" x14ac:dyDescent="0.4">
      <c r="B548" s="1">
        <f t="shared" si="46"/>
        <v>42367</v>
      </c>
      <c r="D548">
        <v>6500</v>
      </c>
    </row>
    <row r="549" spans="2:4" x14ac:dyDescent="0.4">
      <c r="B549" s="1">
        <f t="shared" si="46"/>
        <v>42368</v>
      </c>
      <c r="D549">
        <v>7749.75</v>
      </c>
    </row>
    <row r="550" spans="2:4" x14ac:dyDescent="0.4">
      <c r="B550" s="1">
        <f t="shared" si="46"/>
        <v>42369</v>
      </c>
      <c r="D550">
        <v>6500</v>
      </c>
    </row>
    <row r="551" spans="2:4" x14ac:dyDescent="0.4">
      <c r="B551" s="1">
        <f t="shared" si="46"/>
        <v>42370</v>
      </c>
      <c r="D551">
        <v>7500</v>
      </c>
    </row>
    <row r="552" spans="2:4" x14ac:dyDescent="0.4">
      <c r="B552" s="1">
        <f t="shared" si="46"/>
        <v>42371</v>
      </c>
      <c r="D552">
        <v>6750</v>
      </c>
    </row>
    <row r="553" spans="2:4" x14ac:dyDescent="0.4">
      <c r="B553" s="1">
        <f t="shared" si="46"/>
        <v>42372</v>
      </c>
      <c r="D553">
        <v>8250</v>
      </c>
    </row>
    <row r="554" spans="2:4" x14ac:dyDescent="0.4">
      <c r="B554" s="1">
        <f t="shared" si="46"/>
        <v>42373</v>
      </c>
      <c r="D554">
        <v>8249.75</v>
      </c>
    </row>
    <row r="555" spans="2:4" x14ac:dyDescent="0.4">
      <c r="B555" s="1">
        <f t="shared" si="46"/>
        <v>42374</v>
      </c>
      <c r="D555">
        <v>3300</v>
      </c>
    </row>
    <row r="556" spans="2:4" x14ac:dyDescent="0.4">
      <c r="B556" s="1">
        <f t="shared" si="46"/>
        <v>42375</v>
      </c>
      <c r="D556">
        <v>4750</v>
      </c>
    </row>
    <row r="557" spans="2:4" x14ac:dyDescent="0.4">
      <c r="B557" s="1">
        <f t="shared" si="46"/>
        <v>42376</v>
      </c>
      <c r="D557">
        <v>5500</v>
      </c>
    </row>
    <row r="558" spans="2:4" x14ac:dyDescent="0.4">
      <c r="B558" s="1">
        <f t="shared" si="46"/>
        <v>42377</v>
      </c>
      <c r="D558">
        <v>8000</v>
      </c>
    </row>
    <row r="559" spans="2:4" x14ac:dyDescent="0.4">
      <c r="B559" s="1">
        <f t="shared" si="46"/>
        <v>42378</v>
      </c>
      <c r="D559">
        <v>8000</v>
      </c>
    </row>
    <row r="560" spans="2:4" x14ac:dyDescent="0.4">
      <c r="B560" s="1">
        <f t="shared" si="46"/>
        <v>42379</v>
      </c>
      <c r="D560">
        <v>7750</v>
      </c>
    </row>
    <row r="561" spans="2:4" x14ac:dyDescent="0.4">
      <c r="B561" s="1">
        <f t="shared" si="46"/>
        <v>42380</v>
      </c>
      <c r="D561">
        <v>8499.75</v>
      </c>
    </row>
    <row r="562" spans="2:4" x14ac:dyDescent="0.4">
      <c r="B562" s="1">
        <f t="shared" si="46"/>
        <v>42381</v>
      </c>
      <c r="D562">
        <v>2875</v>
      </c>
    </row>
    <row r="563" spans="2:4" x14ac:dyDescent="0.4">
      <c r="B563" s="1">
        <f t="shared" si="46"/>
        <v>42382</v>
      </c>
      <c r="D563">
        <v>8499.75</v>
      </c>
    </row>
    <row r="564" spans="2:4" x14ac:dyDescent="0.4">
      <c r="B564" s="1">
        <f t="shared" si="46"/>
        <v>42383</v>
      </c>
      <c r="D564">
        <v>6000</v>
      </c>
    </row>
    <row r="565" spans="2:4" x14ac:dyDescent="0.4">
      <c r="B565" s="1">
        <f t="shared" si="46"/>
        <v>42384</v>
      </c>
      <c r="D565">
        <v>7500</v>
      </c>
    </row>
    <row r="566" spans="2:4" x14ac:dyDescent="0.4">
      <c r="B566" s="1">
        <f t="shared" si="46"/>
        <v>42385</v>
      </c>
      <c r="D566">
        <v>8000</v>
      </c>
    </row>
    <row r="567" spans="2:4" x14ac:dyDescent="0.4">
      <c r="B567" s="1">
        <f t="shared" si="46"/>
        <v>42386</v>
      </c>
      <c r="D567">
        <v>7749.75</v>
      </c>
    </row>
    <row r="568" spans="2:4" x14ac:dyDescent="0.4">
      <c r="B568" s="1">
        <f t="shared" si="46"/>
        <v>42387</v>
      </c>
      <c r="D568">
        <v>8499.75</v>
      </c>
    </row>
    <row r="569" spans="2:4" x14ac:dyDescent="0.4">
      <c r="B569" s="1">
        <f t="shared" si="46"/>
        <v>42388</v>
      </c>
      <c r="D569">
        <v>6500</v>
      </c>
    </row>
    <row r="570" spans="2:4" x14ac:dyDescent="0.4">
      <c r="B570" s="1">
        <f t="shared" si="46"/>
        <v>42389</v>
      </c>
      <c r="D570">
        <v>7333.333333333333</v>
      </c>
    </row>
    <row r="571" spans="2:4" x14ac:dyDescent="0.4">
      <c r="B571" s="1">
        <f t="shared" si="46"/>
        <v>42390</v>
      </c>
      <c r="D571">
        <v>7000</v>
      </c>
    </row>
    <row r="572" spans="2:4" x14ac:dyDescent="0.4">
      <c r="B572" s="1">
        <f t="shared" si="46"/>
        <v>42391</v>
      </c>
      <c r="D572">
        <v>7500</v>
      </c>
    </row>
    <row r="573" spans="2:4" x14ac:dyDescent="0.4">
      <c r="B573" s="1">
        <f t="shared" si="46"/>
        <v>42392</v>
      </c>
      <c r="D573">
        <v>8999.5</v>
      </c>
    </row>
    <row r="574" spans="2:4" x14ac:dyDescent="0.4">
      <c r="B574" s="1">
        <f t="shared" si="46"/>
        <v>42393</v>
      </c>
      <c r="D574">
        <v>6000</v>
      </c>
    </row>
    <row r="575" spans="2:4" x14ac:dyDescent="0.4">
      <c r="B575" s="1">
        <f t="shared" si="46"/>
        <v>42394</v>
      </c>
      <c r="D575">
        <v>8999.5</v>
      </c>
    </row>
    <row r="576" spans="2:4" x14ac:dyDescent="0.4">
      <c r="B576" s="1">
        <f t="shared" si="46"/>
        <v>42395</v>
      </c>
      <c r="D576">
        <v>7249.75</v>
      </c>
    </row>
    <row r="577" spans="2:4" x14ac:dyDescent="0.4">
      <c r="B577" s="1">
        <f t="shared" si="46"/>
        <v>42396</v>
      </c>
      <c r="D577">
        <v>8250</v>
      </c>
    </row>
    <row r="578" spans="2:4" x14ac:dyDescent="0.4">
      <c r="B578" s="1">
        <f t="shared" si="46"/>
        <v>42397</v>
      </c>
      <c r="D578">
        <v>9499.5</v>
      </c>
    </row>
    <row r="579" spans="2:4" x14ac:dyDescent="0.4">
      <c r="B579" s="1">
        <f t="shared" si="46"/>
        <v>42398</v>
      </c>
      <c r="D579">
        <v>8250</v>
      </c>
    </row>
    <row r="580" spans="2:4" x14ac:dyDescent="0.4">
      <c r="B580" s="1">
        <f t="shared" si="46"/>
        <v>42399</v>
      </c>
      <c r="D580">
        <v>9000</v>
      </c>
    </row>
    <row r="581" spans="2:4" x14ac:dyDescent="0.4">
      <c r="B581" s="1">
        <f t="shared" ref="B581:B644" si="47">B580+1</f>
        <v>42400</v>
      </c>
      <c r="D581">
        <v>7750</v>
      </c>
    </row>
    <row r="582" spans="2:4" x14ac:dyDescent="0.4">
      <c r="B582" s="1">
        <f t="shared" si="47"/>
        <v>42401</v>
      </c>
      <c r="D582">
        <v>7750</v>
      </c>
    </row>
    <row r="583" spans="2:4" x14ac:dyDescent="0.4">
      <c r="B583" s="1">
        <f t="shared" si="47"/>
        <v>42402</v>
      </c>
      <c r="D583">
        <v>8749.75</v>
      </c>
    </row>
    <row r="584" spans="2:4" x14ac:dyDescent="0.4">
      <c r="B584" s="1">
        <f t="shared" si="47"/>
        <v>42403</v>
      </c>
      <c r="D584">
        <v>8250</v>
      </c>
    </row>
    <row r="585" spans="2:4" x14ac:dyDescent="0.4">
      <c r="B585" s="1">
        <f t="shared" si="47"/>
        <v>42404</v>
      </c>
      <c r="D585">
        <v>8000</v>
      </c>
    </row>
    <row r="586" spans="2:4" x14ac:dyDescent="0.4">
      <c r="B586" s="1">
        <f t="shared" si="47"/>
        <v>42405</v>
      </c>
      <c r="D586">
        <v>8499.75</v>
      </c>
    </row>
    <row r="587" spans="2:4" x14ac:dyDescent="0.4">
      <c r="B587" s="1">
        <f t="shared" si="47"/>
        <v>42406</v>
      </c>
      <c r="D587">
        <v>8250</v>
      </c>
    </row>
    <row r="588" spans="2:4" x14ac:dyDescent="0.4">
      <c r="B588" s="1">
        <f t="shared" si="47"/>
        <v>42407</v>
      </c>
      <c r="D588">
        <v>8999.5</v>
      </c>
    </row>
    <row r="589" spans="2:4" x14ac:dyDescent="0.4">
      <c r="B589" s="1">
        <f t="shared" si="47"/>
        <v>42408</v>
      </c>
      <c r="D589">
        <v>8250</v>
      </c>
    </row>
    <row r="590" spans="2:4" x14ac:dyDescent="0.4">
      <c r="B590" s="1">
        <f t="shared" si="47"/>
        <v>42409</v>
      </c>
      <c r="D590">
        <v>6750</v>
      </c>
    </row>
    <row r="591" spans="2:4" x14ac:dyDescent="0.4">
      <c r="B591" s="1">
        <f t="shared" si="47"/>
        <v>42410</v>
      </c>
      <c r="D591">
        <v>8000</v>
      </c>
    </row>
    <row r="592" spans="2:4" x14ac:dyDescent="0.4">
      <c r="B592" s="1">
        <f t="shared" si="47"/>
        <v>42411</v>
      </c>
      <c r="D592">
        <v>8000</v>
      </c>
    </row>
    <row r="593" spans="2:4" x14ac:dyDescent="0.4">
      <c r="B593" s="1">
        <f t="shared" si="47"/>
        <v>42412</v>
      </c>
      <c r="D593">
        <v>8250</v>
      </c>
    </row>
    <row r="594" spans="2:4" x14ac:dyDescent="0.4">
      <c r="B594" s="1">
        <f t="shared" si="47"/>
        <v>42413</v>
      </c>
      <c r="D594">
        <v>8999.5</v>
      </c>
    </row>
    <row r="595" spans="2:4" x14ac:dyDescent="0.4">
      <c r="B595" s="1">
        <f t="shared" si="47"/>
        <v>42414</v>
      </c>
      <c r="D595">
        <v>8250</v>
      </c>
    </row>
    <row r="596" spans="2:4" x14ac:dyDescent="0.4">
      <c r="B596" s="1">
        <f t="shared" si="47"/>
        <v>42415</v>
      </c>
      <c r="D596">
        <v>4000</v>
      </c>
    </row>
    <row r="597" spans="2:4" x14ac:dyDescent="0.4">
      <c r="B597" s="1">
        <f t="shared" si="47"/>
        <v>42416</v>
      </c>
      <c r="D597">
        <v>8499.75</v>
      </c>
    </row>
    <row r="598" spans="2:4" x14ac:dyDescent="0.4">
      <c r="B598" s="1">
        <f t="shared" si="47"/>
        <v>42417</v>
      </c>
      <c r="D598">
        <v>8499.75</v>
      </c>
    </row>
    <row r="599" spans="2:4" x14ac:dyDescent="0.4">
      <c r="B599" s="1">
        <f t="shared" si="47"/>
        <v>42418</v>
      </c>
      <c r="D599">
        <v>7500</v>
      </c>
    </row>
    <row r="600" spans="2:4" x14ac:dyDescent="0.4">
      <c r="B600" s="1">
        <f t="shared" si="47"/>
        <v>42419</v>
      </c>
      <c r="D600">
        <v>8499.75</v>
      </c>
    </row>
    <row r="601" spans="2:4" x14ac:dyDescent="0.4">
      <c r="B601" s="1">
        <f t="shared" si="47"/>
        <v>42420</v>
      </c>
      <c r="D601">
        <v>6375</v>
      </c>
    </row>
    <row r="602" spans="2:4" x14ac:dyDescent="0.4">
      <c r="B602" s="1">
        <f t="shared" si="47"/>
        <v>42421</v>
      </c>
      <c r="D602">
        <v>7750</v>
      </c>
    </row>
    <row r="603" spans="2:4" x14ac:dyDescent="0.4">
      <c r="B603" s="1">
        <f t="shared" si="47"/>
        <v>42422</v>
      </c>
      <c r="D603">
        <v>9000</v>
      </c>
    </row>
    <row r="604" spans="2:4" x14ac:dyDescent="0.4">
      <c r="B604" s="1">
        <f t="shared" si="47"/>
        <v>42423</v>
      </c>
      <c r="D604">
        <v>8750</v>
      </c>
    </row>
    <row r="605" spans="2:4" x14ac:dyDescent="0.4">
      <c r="B605" s="1">
        <f t="shared" si="47"/>
        <v>42424</v>
      </c>
      <c r="D605">
        <v>8250</v>
      </c>
    </row>
    <row r="606" spans="2:4" x14ac:dyDescent="0.4">
      <c r="B606" s="1">
        <f t="shared" si="47"/>
        <v>42425</v>
      </c>
      <c r="D606">
        <v>7750</v>
      </c>
    </row>
    <row r="607" spans="2:4" x14ac:dyDescent="0.4">
      <c r="B607" s="1">
        <f t="shared" si="47"/>
        <v>42426</v>
      </c>
      <c r="D607">
        <v>8499.75</v>
      </c>
    </row>
    <row r="608" spans="2:4" x14ac:dyDescent="0.4">
      <c r="B608" s="1">
        <f t="shared" si="47"/>
        <v>42427</v>
      </c>
      <c r="D608">
        <v>8499.75</v>
      </c>
    </row>
    <row r="609" spans="2:4" x14ac:dyDescent="0.4">
      <c r="B609" s="1">
        <f t="shared" si="47"/>
        <v>42428</v>
      </c>
      <c r="D609">
        <v>8250</v>
      </c>
    </row>
    <row r="610" spans="2:4" x14ac:dyDescent="0.4">
      <c r="B610" s="1">
        <f t="shared" si="47"/>
        <v>42429</v>
      </c>
      <c r="D610">
        <v>6250</v>
      </c>
    </row>
    <row r="611" spans="2:4" x14ac:dyDescent="0.4">
      <c r="B611" s="1">
        <f t="shared" si="47"/>
        <v>42430</v>
      </c>
      <c r="D611">
        <v>7500</v>
      </c>
    </row>
    <row r="612" spans="2:4" x14ac:dyDescent="0.4">
      <c r="B612" s="1">
        <f t="shared" si="47"/>
        <v>42431</v>
      </c>
      <c r="D612">
        <v>6500</v>
      </c>
    </row>
    <row r="613" spans="2:4" x14ac:dyDescent="0.4">
      <c r="B613" s="1">
        <f t="shared" si="47"/>
        <v>42432</v>
      </c>
      <c r="D613">
        <v>7250</v>
      </c>
    </row>
    <row r="614" spans="2:4" x14ac:dyDescent="0.4">
      <c r="B614" s="1">
        <f t="shared" si="47"/>
        <v>42433</v>
      </c>
      <c r="D614">
        <v>6000</v>
      </c>
    </row>
    <row r="615" spans="2:4" x14ac:dyDescent="0.4">
      <c r="B615" s="1">
        <f t="shared" si="47"/>
        <v>42434</v>
      </c>
      <c r="D615">
        <v>6250</v>
      </c>
    </row>
    <row r="616" spans="2:4" x14ac:dyDescent="0.4">
      <c r="B616" s="1">
        <f t="shared" si="47"/>
        <v>42435</v>
      </c>
      <c r="D616">
        <v>7250</v>
      </c>
    </row>
    <row r="617" spans="2:4" x14ac:dyDescent="0.4">
      <c r="B617" s="1">
        <f t="shared" si="47"/>
        <v>42436</v>
      </c>
      <c r="D617">
        <v>7250</v>
      </c>
    </row>
    <row r="618" spans="2:4" x14ac:dyDescent="0.4">
      <c r="B618" s="1">
        <f t="shared" si="47"/>
        <v>42437</v>
      </c>
      <c r="D618">
        <v>6000</v>
      </c>
    </row>
    <row r="619" spans="2:4" x14ac:dyDescent="0.4">
      <c r="B619" s="1">
        <f t="shared" si="47"/>
        <v>42438</v>
      </c>
      <c r="D619">
        <v>6250</v>
      </c>
    </row>
    <row r="620" spans="2:4" x14ac:dyDescent="0.4">
      <c r="B620" s="1">
        <f t="shared" si="47"/>
        <v>42439</v>
      </c>
      <c r="D620">
        <v>6250</v>
      </c>
    </row>
    <row r="621" spans="2:4" x14ac:dyDescent="0.4">
      <c r="B621" s="1">
        <f t="shared" si="47"/>
        <v>42440</v>
      </c>
      <c r="D621">
        <v>7000</v>
      </c>
    </row>
    <row r="622" spans="2:4" x14ac:dyDescent="0.4">
      <c r="B622" s="1">
        <f t="shared" si="47"/>
        <v>42441</v>
      </c>
      <c r="D622">
        <v>2000</v>
      </c>
    </row>
    <row r="623" spans="2:4" x14ac:dyDescent="0.4">
      <c r="B623" s="1">
        <f t="shared" si="47"/>
        <v>42442</v>
      </c>
      <c r="D623">
        <v>6500</v>
      </c>
    </row>
    <row r="624" spans="2:4" x14ac:dyDescent="0.4">
      <c r="B624" s="1">
        <f t="shared" si="47"/>
        <v>42443</v>
      </c>
      <c r="D624">
        <v>7500</v>
      </c>
    </row>
    <row r="625" spans="2:4" x14ac:dyDescent="0.4">
      <c r="B625" s="1">
        <f t="shared" si="47"/>
        <v>42444</v>
      </c>
      <c r="D625">
        <v>6000</v>
      </c>
    </row>
    <row r="626" spans="2:4" x14ac:dyDescent="0.4">
      <c r="B626" s="1">
        <f t="shared" si="47"/>
        <v>42445</v>
      </c>
      <c r="D626">
        <v>7500</v>
      </c>
    </row>
    <row r="627" spans="2:4" x14ac:dyDescent="0.4">
      <c r="B627" s="1">
        <f t="shared" si="47"/>
        <v>42446</v>
      </c>
      <c r="D627">
        <v>5450</v>
      </c>
    </row>
    <row r="628" spans="2:4" x14ac:dyDescent="0.4">
      <c r="B628" s="1">
        <f t="shared" si="47"/>
        <v>42447</v>
      </c>
      <c r="D628">
        <v>6250</v>
      </c>
    </row>
    <row r="629" spans="2:4" x14ac:dyDescent="0.4">
      <c r="B629" s="1">
        <f t="shared" si="47"/>
        <v>42448</v>
      </c>
      <c r="D629">
        <v>7250</v>
      </c>
    </row>
    <row r="630" spans="2:4" x14ac:dyDescent="0.4">
      <c r="B630" s="1">
        <f t="shared" si="47"/>
        <v>42449</v>
      </c>
      <c r="D630">
        <v>7250</v>
      </c>
    </row>
    <row r="631" spans="2:4" x14ac:dyDescent="0.4">
      <c r="B631" s="1">
        <f t="shared" si="47"/>
        <v>42450</v>
      </c>
      <c r="D631">
        <v>7250</v>
      </c>
    </row>
    <row r="632" spans="2:4" x14ac:dyDescent="0.4">
      <c r="B632" s="1">
        <f t="shared" si="47"/>
        <v>42451</v>
      </c>
      <c r="D632">
        <v>6000</v>
      </c>
    </row>
    <row r="633" spans="2:4" x14ac:dyDescent="0.4">
      <c r="B633" s="1">
        <f t="shared" si="47"/>
        <v>42452</v>
      </c>
      <c r="D633">
        <v>7250</v>
      </c>
    </row>
    <row r="634" spans="2:4" x14ac:dyDescent="0.4">
      <c r="B634" s="1">
        <f t="shared" si="47"/>
        <v>42453</v>
      </c>
      <c r="D634">
        <v>5750</v>
      </c>
    </row>
    <row r="635" spans="2:4" x14ac:dyDescent="0.4">
      <c r="B635" s="1">
        <f t="shared" si="47"/>
        <v>42454</v>
      </c>
      <c r="D635">
        <v>6750</v>
      </c>
    </row>
    <row r="636" spans="2:4" x14ac:dyDescent="0.4">
      <c r="B636" s="1">
        <f t="shared" si="47"/>
        <v>42455</v>
      </c>
      <c r="D636">
        <v>7000</v>
      </c>
    </row>
    <row r="637" spans="2:4" x14ac:dyDescent="0.4">
      <c r="B637" s="1">
        <f t="shared" si="47"/>
        <v>42456</v>
      </c>
      <c r="D637">
        <v>7750</v>
      </c>
    </row>
    <row r="638" spans="2:4" x14ac:dyDescent="0.4">
      <c r="B638" s="1">
        <f t="shared" si="47"/>
        <v>42457</v>
      </c>
      <c r="D638">
        <v>7500</v>
      </c>
    </row>
    <row r="639" spans="2:4" x14ac:dyDescent="0.4">
      <c r="B639" s="1">
        <f t="shared" si="47"/>
        <v>42458</v>
      </c>
      <c r="D639">
        <v>8249.75</v>
      </c>
    </row>
    <row r="640" spans="2:4" x14ac:dyDescent="0.4">
      <c r="B640" s="1">
        <f t="shared" si="47"/>
        <v>42459</v>
      </c>
      <c r="D640">
        <v>5750</v>
      </c>
    </row>
    <row r="641" spans="2:4" x14ac:dyDescent="0.4">
      <c r="B641" s="1">
        <f t="shared" si="47"/>
        <v>42460</v>
      </c>
      <c r="D641">
        <v>7500</v>
      </c>
    </row>
    <row r="642" spans="2:4" x14ac:dyDescent="0.4">
      <c r="B642" s="1">
        <f t="shared" si="47"/>
        <v>42461</v>
      </c>
      <c r="D642">
        <v>8249.75</v>
      </c>
    </row>
    <row r="643" spans="2:4" x14ac:dyDescent="0.4">
      <c r="B643" s="1">
        <f t="shared" si="47"/>
        <v>42462</v>
      </c>
      <c r="D643">
        <v>7000</v>
      </c>
    </row>
    <row r="644" spans="2:4" x14ac:dyDescent="0.4">
      <c r="B644" s="1">
        <f t="shared" si="47"/>
        <v>42463</v>
      </c>
      <c r="D644">
        <v>6750</v>
      </c>
    </row>
    <row r="645" spans="2:4" x14ac:dyDescent="0.4">
      <c r="B645" s="1">
        <f t="shared" ref="B645:B699" si="48">B644+1</f>
        <v>42464</v>
      </c>
      <c r="D645">
        <v>9249.75</v>
      </c>
    </row>
    <row r="646" spans="2:4" x14ac:dyDescent="0.4">
      <c r="B646" s="1">
        <f t="shared" si="48"/>
        <v>42465</v>
      </c>
      <c r="D646">
        <v>8999.75</v>
      </c>
    </row>
    <row r="647" spans="2:4" x14ac:dyDescent="0.4">
      <c r="B647" s="1">
        <f t="shared" si="48"/>
        <v>42466</v>
      </c>
      <c r="D647">
        <v>7500</v>
      </c>
    </row>
    <row r="648" spans="2:4" x14ac:dyDescent="0.4">
      <c r="B648" s="1">
        <f t="shared" si="48"/>
        <v>42467</v>
      </c>
      <c r="D648">
        <v>9249.75</v>
      </c>
    </row>
    <row r="649" spans="2:4" x14ac:dyDescent="0.4">
      <c r="B649" s="1">
        <f t="shared" si="48"/>
        <v>42468</v>
      </c>
      <c r="D649">
        <v>7000</v>
      </c>
    </row>
    <row r="650" spans="2:4" x14ac:dyDescent="0.4">
      <c r="B650" s="1">
        <f t="shared" si="48"/>
        <v>42469</v>
      </c>
      <c r="D650">
        <v>9249.75</v>
      </c>
    </row>
    <row r="651" spans="2:4" x14ac:dyDescent="0.4">
      <c r="B651" s="1">
        <f t="shared" si="48"/>
        <v>42470</v>
      </c>
      <c r="D651">
        <v>8499.5</v>
      </c>
    </row>
    <row r="652" spans="2:4" x14ac:dyDescent="0.4">
      <c r="B652" s="1">
        <f t="shared" si="48"/>
        <v>42471</v>
      </c>
      <c r="D652">
        <v>7749.75</v>
      </c>
    </row>
    <row r="653" spans="2:4" x14ac:dyDescent="0.4">
      <c r="B653" s="1">
        <f t="shared" si="48"/>
        <v>42472</v>
      </c>
      <c r="D653">
        <v>7000</v>
      </c>
    </row>
    <row r="654" spans="2:4" x14ac:dyDescent="0.4">
      <c r="B654" s="1">
        <f t="shared" si="48"/>
        <v>42473</v>
      </c>
      <c r="D654">
        <v>8499.75</v>
      </c>
    </row>
    <row r="655" spans="2:4" x14ac:dyDescent="0.4">
      <c r="B655" s="1">
        <f t="shared" si="48"/>
        <v>42474</v>
      </c>
      <c r="D655">
        <v>8000</v>
      </c>
    </row>
    <row r="656" spans="2:4" x14ac:dyDescent="0.4">
      <c r="B656" s="1">
        <f t="shared" si="48"/>
        <v>42475</v>
      </c>
      <c r="D656">
        <v>7750</v>
      </c>
    </row>
    <row r="657" spans="2:4" x14ac:dyDescent="0.4">
      <c r="B657" s="1">
        <f t="shared" si="48"/>
        <v>42476</v>
      </c>
      <c r="D657">
        <v>8999.75</v>
      </c>
    </row>
    <row r="658" spans="2:4" x14ac:dyDescent="0.4">
      <c r="B658" s="1">
        <f t="shared" si="48"/>
        <v>42477</v>
      </c>
      <c r="D658">
        <v>6624.75</v>
      </c>
    </row>
    <row r="659" spans="2:4" x14ac:dyDescent="0.4">
      <c r="B659" s="1">
        <f t="shared" si="48"/>
        <v>42478</v>
      </c>
      <c r="D659">
        <v>8999.75</v>
      </c>
    </row>
    <row r="660" spans="2:4" x14ac:dyDescent="0.4">
      <c r="B660" s="1">
        <f t="shared" si="48"/>
        <v>42479</v>
      </c>
      <c r="D660">
        <v>8499.75</v>
      </c>
    </row>
    <row r="661" spans="2:4" x14ac:dyDescent="0.4">
      <c r="B661" s="1">
        <f t="shared" si="48"/>
        <v>42480</v>
      </c>
      <c r="D661">
        <v>5499.75</v>
      </c>
    </row>
    <row r="662" spans="2:4" x14ac:dyDescent="0.4">
      <c r="B662" s="1">
        <f t="shared" si="48"/>
        <v>42481</v>
      </c>
      <c r="D662">
        <v>5000</v>
      </c>
    </row>
    <row r="663" spans="2:4" x14ac:dyDescent="0.4">
      <c r="B663" s="1">
        <f t="shared" si="48"/>
        <v>42482</v>
      </c>
      <c r="D663">
        <v>7250</v>
      </c>
    </row>
    <row r="664" spans="2:4" x14ac:dyDescent="0.4">
      <c r="B664" s="1">
        <f t="shared" si="48"/>
        <v>42483</v>
      </c>
      <c r="D664">
        <v>8250</v>
      </c>
    </row>
    <row r="665" spans="2:4" x14ac:dyDescent="0.4">
      <c r="B665" s="1">
        <f t="shared" si="48"/>
        <v>42484</v>
      </c>
      <c r="D665">
        <v>7750</v>
      </c>
    </row>
    <row r="666" spans="2:4" x14ac:dyDescent="0.4">
      <c r="B666" s="1">
        <f t="shared" si="48"/>
        <v>42485</v>
      </c>
      <c r="D666">
        <v>9249.5</v>
      </c>
    </row>
    <row r="667" spans="2:4" x14ac:dyDescent="0.4">
      <c r="B667" s="1">
        <f t="shared" si="48"/>
        <v>42486</v>
      </c>
      <c r="D667">
        <v>6250</v>
      </c>
    </row>
    <row r="668" spans="2:4" x14ac:dyDescent="0.4">
      <c r="B668" s="1">
        <f t="shared" si="48"/>
        <v>42487</v>
      </c>
      <c r="D668">
        <v>7500</v>
      </c>
    </row>
    <row r="669" spans="2:4" x14ac:dyDescent="0.4">
      <c r="B669" s="1">
        <f t="shared" si="48"/>
        <v>42488</v>
      </c>
      <c r="D669">
        <v>9249.75</v>
      </c>
    </row>
    <row r="670" spans="2:4" x14ac:dyDescent="0.4">
      <c r="B670" s="1">
        <f t="shared" si="48"/>
        <v>42489</v>
      </c>
      <c r="D670">
        <v>8499.75</v>
      </c>
    </row>
    <row r="671" spans="2:4" x14ac:dyDescent="0.4">
      <c r="B671" s="1">
        <f t="shared" si="48"/>
        <v>42490</v>
      </c>
      <c r="D671">
        <v>7250</v>
      </c>
    </row>
    <row r="672" spans="2:4" x14ac:dyDescent="0.4">
      <c r="B672" s="1">
        <f t="shared" si="48"/>
        <v>42491</v>
      </c>
      <c r="D672">
        <v>8500</v>
      </c>
    </row>
    <row r="673" spans="2:4" x14ac:dyDescent="0.4">
      <c r="B673" s="1">
        <f t="shared" si="48"/>
        <v>42492</v>
      </c>
      <c r="D673">
        <v>7000</v>
      </c>
    </row>
    <row r="674" spans="2:4" x14ac:dyDescent="0.4">
      <c r="B674" s="1">
        <f t="shared" si="48"/>
        <v>42493</v>
      </c>
      <c r="D674">
        <v>8499.75</v>
      </c>
    </row>
    <row r="675" spans="2:4" x14ac:dyDescent="0.4">
      <c r="B675" s="1">
        <f t="shared" si="48"/>
        <v>42494</v>
      </c>
      <c r="D675">
        <v>9249.75</v>
      </c>
    </row>
    <row r="676" spans="2:4" x14ac:dyDescent="0.4">
      <c r="B676" s="1">
        <f t="shared" si="48"/>
        <v>42495</v>
      </c>
      <c r="D676">
        <v>8749.75</v>
      </c>
    </row>
    <row r="677" spans="2:4" x14ac:dyDescent="0.4">
      <c r="B677" s="1">
        <f t="shared" si="48"/>
        <v>42496</v>
      </c>
      <c r="D677">
        <v>8000</v>
      </c>
    </row>
    <row r="678" spans="2:4" x14ac:dyDescent="0.4">
      <c r="B678" s="1">
        <f t="shared" si="48"/>
        <v>42497</v>
      </c>
      <c r="D678">
        <v>8000</v>
      </c>
    </row>
    <row r="679" spans="2:4" x14ac:dyDescent="0.4">
      <c r="B679" s="1">
        <f t="shared" si="48"/>
        <v>42498</v>
      </c>
      <c r="D679">
        <v>9499.5</v>
      </c>
    </row>
    <row r="680" spans="2:4" x14ac:dyDescent="0.4">
      <c r="B680" s="1">
        <f t="shared" si="48"/>
        <v>42499</v>
      </c>
      <c r="D680">
        <v>7000</v>
      </c>
    </row>
    <row r="681" spans="2:4" x14ac:dyDescent="0.4">
      <c r="B681" s="1">
        <f t="shared" si="48"/>
        <v>42500</v>
      </c>
      <c r="D681">
        <v>8499.75</v>
      </c>
    </row>
    <row r="682" spans="2:4" x14ac:dyDescent="0.4">
      <c r="B682" s="1">
        <f t="shared" si="48"/>
        <v>42501</v>
      </c>
      <c r="D682">
        <v>8499.75</v>
      </c>
    </row>
    <row r="683" spans="2:4" x14ac:dyDescent="0.4">
      <c r="B683" s="1">
        <f t="shared" si="48"/>
        <v>42502</v>
      </c>
      <c r="D683">
        <v>8999.5</v>
      </c>
    </row>
    <row r="684" spans="2:4" x14ac:dyDescent="0.4">
      <c r="B684" s="1">
        <f t="shared" si="48"/>
        <v>42503</v>
      </c>
      <c r="D684">
        <v>8499.75</v>
      </c>
    </row>
    <row r="685" spans="2:4" x14ac:dyDescent="0.4">
      <c r="B685" s="1">
        <f t="shared" si="48"/>
        <v>42504</v>
      </c>
      <c r="D685">
        <v>8999.5</v>
      </c>
    </row>
    <row r="686" spans="2:4" x14ac:dyDescent="0.4">
      <c r="B686" s="1">
        <f t="shared" si="48"/>
        <v>42505</v>
      </c>
      <c r="D686">
        <v>7250</v>
      </c>
    </row>
    <row r="687" spans="2:4" x14ac:dyDescent="0.4">
      <c r="B687" s="1">
        <f t="shared" si="48"/>
        <v>42506</v>
      </c>
      <c r="D687">
        <v>8000</v>
      </c>
    </row>
    <row r="688" spans="2:4" x14ac:dyDescent="0.4">
      <c r="B688" s="1">
        <f t="shared" si="48"/>
        <v>42507</v>
      </c>
      <c r="D688">
        <v>7000</v>
      </c>
    </row>
    <row r="689" spans="2:4" x14ac:dyDescent="0.4">
      <c r="B689" s="1">
        <f t="shared" si="48"/>
        <v>42508</v>
      </c>
      <c r="D689">
        <v>7499.75</v>
      </c>
    </row>
    <row r="690" spans="2:4" x14ac:dyDescent="0.4">
      <c r="B690" s="1">
        <f t="shared" si="48"/>
        <v>42509</v>
      </c>
      <c r="D690">
        <v>9249.75</v>
      </c>
    </row>
    <row r="691" spans="2:4" x14ac:dyDescent="0.4">
      <c r="B691" s="1">
        <f t="shared" si="48"/>
        <v>42510</v>
      </c>
      <c r="D691">
        <v>7000</v>
      </c>
    </row>
    <row r="692" spans="2:4" x14ac:dyDescent="0.4">
      <c r="B692" s="1">
        <f t="shared" si="48"/>
        <v>42511</v>
      </c>
      <c r="D692">
        <v>7750</v>
      </c>
    </row>
    <row r="693" spans="2:4" x14ac:dyDescent="0.4">
      <c r="B693" s="1">
        <f t="shared" si="48"/>
        <v>42512</v>
      </c>
      <c r="D693">
        <v>9000</v>
      </c>
    </row>
    <row r="694" spans="2:4" x14ac:dyDescent="0.4">
      <c r="B694" s="1">
        <f t="shared" si="48"/>
        <v>42513</v>
      </c>
      <c r="D694">
        <v>9749.25</v>
      </c>
    </row>
    <row r="695" spans="2:4" x14ac:dyDescent="0.4">
      <c r="B695" s="1">
        <f t="shared" si="48"/>
        <v>42514</v>
      </c>
      <c r="D695">
        <v>8250</v>
      </c>
    </row>
    <row r="696" spans="2:4" x14ac:dyDescent="0.4">
      <c r="B696" s="1">
        <f t="shared" si="48"/>
        <v>42515</v>
      </c>
      <c r="D696">
        <v>6750</v>
      </c>
    </row>
    <row r="697" spans="2:4" x14ac:dyDescent="0.4">
      <c r="B697" s="1">
        <f t="shared" si="48"/>
        <v>42516</v>
      </c>
      <c r="D697">
        <v>7749.75</v>
      </c>
    </row>
    <row r="698" spans="2:4" x14ac:dyDescent="0.4">
      <c r="B698" s="1">
        <f t="shared" si="48"/>
        <v>42517</v>
      </c>
      <c r="D698">
        <v>8000</v>
      </c>
    </row>
    <row r="699" spans="2:4" x14ac:dyDescent="0.4">
      <c r="B699" s="1">
        <f t="shared" si="48"/>
        <v>42518</v>
      </c>
      <c r="D699">
        <v>8500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1"/>
  <sheetViews>
    <sheetView topLeftCell="A49" workbookViewId="0">
      <selection activeCell="N32" sqref="N32"/>
    </sheetView>
  </sheetViews>
  <sheetFormatPr defaultRowHeight="18.75" x14ac:dyDescent="0.4"/>
  <cols>
    <col min="1" max="1" width="11.375" bestFit="1" customWidth="1"/>
    <col min="2" max="2" width="14.125" bestFit="1" customWidth="1"/>
  </cols>
  <sheetData>
    <row r="1" spans="1:2" x14ac:dyDescent="0.4">
      <c r="A1" t="s">
        <v>51</v>
      </c>
      <c r="B1" t="s">
        <v>52</v>
      </c>
    </row>
    <row r="2" spans="1:2" x14ac:dyDescent="0.4">
      <c r="A2" s="15">
        <v>41822</v>
      </c>
      <c r="B2">
        <v>3775</v>
      </c>
    </row>
    <row r="3" spans="1:2" x14ac:dyDescent="0.4">
      <c r="A3" s="15">
        <v>41823</v>
      </c>
      <c r="B3">
        <v>5500</v>
      </c>
    </row>
    <row r="4" spans="1:2" x14ac:dyDescent="0.4">
      <c r="A4" s="15">
        <v>41824</v>
      </c>
      <c r="B4">
        <v>6000</v>
      </c>
    </row>
    <row r="5" spans="1:2" x14ac:dyDescent="0.4">
      <c r="A5" s="15">
        <v>41825</v>
      </c>
      <c r="B5">
        <v>6500</v>
      </c>
    </row>
    <row r="6" spans="1:2" x14ac:dyDescent="0.4">
      <c r="A6" s="15">
        <v>41826</v>
      </c>
      <c r="B6">
        <v>5500</v>
      </c>
    </row>
    <row r="7" spans="1:2" x14ac:dyDescent="0.4">
      <c r="A7" s="15">
        <v>41827</v>
      </c>
      <c r="B7">
        <v>4000</v>
      </c>
    </row>
    <row r="8" spans="1:2" x14ac:dyDescent="0.4">
      <c r="A8" s="15">
        <v>41828</v>
      </c>
      <c r="B8">
        <v>6250</v>
      </c>
    </row>
    <row r="9" spans="1:2" x14ac:dyDescent="0.4">
      <c r="A9" s="15">
        <v>41829</v>
      </c>
      <c r="B9">
        <v>5500</v>
      </c>
    </row>
    <row r="10" spans="1:2" x14ac:dyDescent="0.4">
      <c r="A10" s="15">
        <v>41830</v>
      </c>
      <c r="B10">
        <v>7250</v>
      </c>
    </row>
    <row r="11" spans="1:2" x14ac:dyDescent="0.4">
      <c r="A11" s="15">
        <v>41831</v>
      </c>
      <c r="B11">
        <v>6250</v>
      </c>
    </row>
    <row r="12" spans="1:2" x14ac:dyDescent="0.4">
      <c r="A12" s="15">
        <v>41832</v>
      </c>
      <c r="B12">
        <v>5750</v>
      </c>
    </row>
    <row r="13" spans="1:2" x14ac:dyDescent="0.4">
      <c r="A13" s="15">
        <v>41833</v>
      </c>
      <c r="B13">
        <v>5500</v>
      </c>
    </row>
    <row r="14" spans="1:2" x14ac:dyDescent="0.4">
      <c r="A14" s="15">
        <v>41834</v>
      </c>
      <c r="B14">
        <v>6500</v>
      </c>
    </row>
    <row r="15" spans="1:2" x14ac:dyDescent="0.4">
      <c r="A15" s="15">
        <v>41835</v>
      </c>
      <c r="B15">
        <v>5000</v>
      </c>
    </row>
    <row r="16" spans="1:2" x14ac:dyDescent="0.4">
      <c r="A16" s="15">
        <v>41836</v>
      </c>
      <c r="B16">
        <v>6000</v>
      </c>
    </row>
    <row r="17" spans="1:2" x14ac:dyDescent="0.4">
      <c r="A17" s="15">
        <v>41837</v>
      </c>
      <c r="B17">
        <v>7250</v>
      </c>
    </row>
    <row r="18" spans="1:2" x14ac:dyDescent="0.4">
      <c r="A18" s="15">
        <v>41838</v>
      </c>
      <c r="B18">
        <v>3600</v>
      </c>
    </row>
    <row r="19" spans="1:2" x14ac:dyDescent="0.4">
      <c r="A19" s="15">
        <v>41839</v>
      </c>
      <c r="B19">
        <v>6500</v>
      </c>
    </row>
    <row r="20" spans="1:2" x14ac:dyDescent="0.4">
      <c r="A20" s="15">
        <v>41840</v>
      </c>
      <c r="B20">
        <v>3250</v>
      </c>
    </row>
    <row r="21" spans="1:2" x14ac:dyDescent="0.4">
      <c r="A21" s="15">
        <v>41841</v>
      </c>
      <c r="B21">
        <v>3000</v>
      </c>
    </row>
    <row r="22" spans="1:2" x14ac:dyDescent="0.4">
      <c r="A22" s="15">
        <v>41842</v>
      </c>
      <c r="B22">
        <v>6500</v>
      </c>
    </row>
    <row r="23" spans="1:2" x14ac:dyDescent="0.4">
      <c r="A23" s="15">
        <v>41843</v>
      </c>
      <c r="B23">
        <v>6500</v>
      </c>
    </row>
    <row r="24" spans="1:2" x14ac:dyDescent="0.4">
      <c r="A24" s="15">
        <v>41844</v>
      </c>
      <c r="B24">
        <v>6500</v>
      </c>
    </row>
    <row r="25" spans="1:2" x14ac:dyDescent="0.4">
      <c r="A25" s="15">
        <v>41845</v>
      </c>
      <c r="B25">
        <v>6500</v>
      </c>
    </row>
    <row r="26" spans="1:2" x14ac:dyDescent="0.4">
      <c r="A26" s="15">
        <v>41846</v>
      </c>
      <c r="B26">
        <v>3500</v>
      </c>
    </row>
    <row r="27" spans="1:2" x14ac:dyDescent="0.4">
      <c r="A27" s="15">
        <v>41847</v>
      </c>
      <c r="B27">
        <v>5500</v>
      </c>
    </row>
    <row r="28" spans="1:2" x14ac:dyDescent="0.4">
      <c r="A28" s="15">
        <v>41848</v>
      </c>
      <c r="B28">
        <v>3125</v>
      </c>
    </row>
    <row r="29" spans="1:2" x14ac:dyDescent="0.4">
      <c r="A29" s="15">
        <v>41849</v>
      </c>
      <c r="B29">
        <v>7500</v>
      </c>
    </row>
    <row r="30" spans="1:2" x14ac:dyDescent="0.4">
      <c r="A30" s="15">
        <v>41850</v>
      </c>
      <c r="B30">
        <v>4500</v>
      </c>
    </row>
    <row r="31" spans="1:2" x14ac:dyDescent="0.4">
      <c r="A31" s="15">
        <v>41851</v>
      </c>
      <c r="B31">
        <v>5250</v>
      </c>
    </row>
    <row r="32" spans="1:2" x14ac:dyDescent="0.4">
      <c r="A32" s="15">
        <v>41852</v>
      </c>
      <c r="B32">
        <v>6500</v>
      </c>
    </row>
    <row r="33" spans="1:2" x14ac:dyDescent="0.4">
      <c r="A33" s="15">
        <v>41853</v>
      </c>
      <c r="B33">
        <v>5500</v>
      </c>
    </row>
    <row r="34" spans="1:2" x14ac:dyDescent="0.4">
      <c r="A34" s="15">
        <v>41854</v>
      </c>
      <c r="B34">
        <v>3750</v>
      </c>
    </row>
    <row r="35" spans="1:2" x14ac:dyDescent="0.4">
      <c r="A35" s="15">
        <v>41855</v>
      </c>
      <c r="B35">
        <v>6000</v>
      </c>
    </row>
    <row r="36" spans="1:2" x14ac:dyDescent="0.4">
      <c r="A36" s="15">
        <v>41870</v>
      </c>
      <c r="B36">
        <v>4250</v>
      </c>
    </row>
    <row r="37" spans="1:2" x14ac:dyDescent="0.4">
      <c r="A37" s="15">
        <v>41871</v>
      </c>
      <c r="B37">
        <v>5750</v>
      </c>
    </row>
    <row r="38" spans="1:2" x14ac:dyDescent="0.4">
      <c r="A38" s="15">
        <v>41872</v>
      </c>
      <c r="B38">
        <v>4750</v>
      </c>
    </row>
    <row r="39" spans="1:2" x14ac:dyDescent="0.4">
      <c r="A39" s="15">
        <v>41873</v>
      </c>
      <c r="B39">
        <v>7250</v>
      </c>
    </row>
    <row r="40" spans="1:2" x14ac:dyDescent="0.4">
      <c r="A40" s="15">
        <v>41874</v>
      </c>
      <c r="B40">
        <v>4250</v>
      </c>
    </row>
    <row r="41" spans="1:2" x14ac:dyDescent="0.4">
      <c r="A41" s="15">
        <v>41875</v>
      </c>
      <c r="B41">
        <v>6000</v>
      </c>
    </row>
    <row r="42" spans="1:2" x14ac:dyDescent="0.4">
      <c r="A42" s="15">
        <v>41876</v>
      </c>
      <c r="B42">
        <v>3500</v>
      </c>
    </row>
    <row r="43" spans="1:2" x14ac:dyDescent="0.4">
      <c r="A43" s="15">
        <v>41877</v>
      </c>
      <c r="B43">
        <v>6500</v>
      </c>
    </row>
    <row r="44" spans="1:2" x14ac:dyDescent="0.4">
      <c r="A44" s="15">
        <v>41890</v>
      </c>
      <c r="B44">
        <v>1750</v>
      </c>
    </row>
    <row r="45" spans="1:2" x14ac:dyDescent="0.4">
      <c r="A45" s="15">
        <v>41891</v>
      </c>
      <c r="B45">
        <v>5000</v>
      </c>
    </row>
    <row r="46" spans="1:2" x14ac:dyDescent="0.4">
      <c r="A46" s="15">
        <v>41892</v>
      </c>
      <c r="B46">
        <v>5250</v>
      </c>
    </row>
    <row r="47" spans="1:2" x14ac:dyDescent="0.4">
      <c r="A47" s="15">
        <v>41893</v>
      </c>
      <c r="B47">
        <v>5250</v>
      </c>
    </row>
    <row r="48" spans="1:2" x14ac:dyDescent="0.4">
      <c r="A48" s="15">
        <v>41894</v>
      </c>
      <c r="B48">
        <v>5000</v>
      </c>
    </row>
    <row r="49" spans="1:2" x14ac:dyDescent="0.4">
      <c r="A49" s="15">
        <v>41895</v>
      </c>
      <c r="B49">
        <v>700</v>
      </c>
    </row>
    <row r="50" spans="1:2" x14ac:dyDescent="0.4">
      <c r="A50" s="15">
        <v>41896</v>
      </c>
      <c r="B50">
        <v>3450</v>
      </c>
    </row>
    <row r="51" spans="1:2" x14ac:dyDescent="0.4">
      <c r="A51" s="15">
        <v>41897</v>
      </c>
      <c r="B51">
        <v>3250</v>
      </c>
    </row>
    <row r="52" spans="1:2" x14ac:dyDescent="0.4">
      <c r="A52" s="15">
        <v>41898</v>
      </c>
      <c r="B52">
        <v>1225</v>
      </c>
    </row>
    <row r="53" spans="1:2" x14ac:dyDescent="0.4">
      <c r="A53" s="15">
        <v>41899</v>
      </c>
      <c r="B53">
        <v>2575</v>
      </c>
    </row>
    <row r="54" spans="1:2" x14ac:dyDescent="0.4">
      <c r="A54" s="15">
        <v>41900</v>
      </c>
      <c r="B54">
        <v>5000</v>
      </c>
    </row>
    <row r="55" spans="1:2" x14ac:dyDescent="0.4">
      <c r="A55" s="15">
        <v>41901</v>
      </c>
      <c r="B55">
        <v>1575</v>
      </c>
    </row>
    <row r="56" spans="1:2" x14ac:dyDescent="0.4">
      <c r="A56" s="15">
        <v>41902</v>
      </c>
      <c r="B56">
        <v>3500</v>
      </c>
    </row>
    <row r="57" spans="1:2" x14ac:dyDescent="0.4">
      <c r="A57" s="15">
        <v>41903</v>
      </c>
      <c r="B57">
        <v>1750</v>
      </c>
    </row>
    <row r="58" spans="1:2" x14ac:dyDescent="0.4">
      <c r="A58" s="15">
        <v>41904</v>
      </c>
      <c r="B58">
        <v>1650</v>
      </c>
    </row>
    <row r="59" spans="1:2" x14ac:dyDescent="0.4">
      <c r="A59" s="15">
        <v>41905</v>
      </c>
      <c r="B59">
        <v>2125</v>
      </c>
    </row>
    <row r="60" spans="1:2" x14ac:dyDescent="0.4">
      <c r="A60" s="15">
        <v>41906</v>
      </c>
      <c r="B60">
        <v>300</v>
      </c>
    </row>
    <row r="61" spans="1:2" x14ac:dyDescent="0.4">
      <c r="A61" s="15">
        <v>41907</v>
      </c>
      <c r="B61">
        <v>425</v>
      </c>
    </row>
    <row r="62" spans="1:2" x14ac:dyDescent="0.4">
      <c r="A62" s="15">
        <v>41908</v>
      </c>
      <c r="B62">
        <v>1750</v>
      </c>
    </row>
    <row r="63" spans="1:2" x14ac:dyDescent="0.4">
      <c r="A63" s="15">
        <v>41909</v>
      </c>
      <c r="B63">
        <v>1000</v>
      </c>
    </row>
    <row r="64" spans="1:2" x14ac:dyDescent="0.4">
      <c r="A64" s="15">
        <v>41910</v>
      </c>
      <c r="B64">
        <v>2000</v>
      </c>
    </row>
    <row r="65" spans="1:2" x14ac:dyDescent="0.4">
      <c r="A65" s="15">
        <v>41911</v>
      </c>
      <c r="B65">
        <v>2225</v>
      </c>
    </row>
    <row r="66" spans="1:2" x14ac:dyDescent="0.4">
      <c r="A66" s="15">
        <v>41912</v>
      </c>
      <c r="B66">
        <v>1425</v>
      </c>
    </row>
    <row r="67" spans="1:2" x14ac:dyDescent="0.4">
      <c r="A67" s="15">
        <v>41913</v>
      </c>
      <c r="B67">
        <v>650</v>
      </c>
    </row>
    <row r="68" spans="1:2" x14ac:dyDescent="0.4">
      <c r="A68" s="15">
        <v>41914</v>
      </c>
      <c r="B68">
        <v>850</v>
      </c>
    </row>
    <row r="69" spans="1:2" x14ac:dyDescent="0.4">
      <c r="A69" s="15">
        <v>41915</v>
      </c>
      <c r="B69">
        <v>500</v>
      </c>
    </row>
    <row r="70" spans="1:2" x14ac:dyDescent="0.4">
      <c r="A70" s="15">
        <v>41916</v>
      </c>
      <c r="B70">
        <v>600</v>
      </c>
    </row>
    <row r="71" spans="1:2" x14ac:dyDescent="0.4">
      <c r="A71" s="15">
        <v>41917</v>
      </c>
      <c r="B71">
        <v>525</v>
      </c>
    </row>
    <row r="72" spans="1:2" x14ac:dyDescent="0.4">
      <c r="A72" s="15">
        <v>41918</v>
      </c>
      <c r="B72">
        <v>625</v>
      </c>
    </row>
    <row r="73" spans="1:2" x14ac:dyDescent="0.4">
      <c r="A73" s="15">
        <v>41919</v>
      </c>
      <c r="B73">
        <v>700</v>
      </c>
    </row>
    <row r="74" spans="1:2" x14ac:dyDescent="0.4">
      <c r="A74" s="15">
        <v>41920</v>
      </c>
      <c r="B74">
        <v>575</v>
      </c>
    </row>
    <row r="75" spans="1:2" x14ac:dyDescent="0.4">
      <c r="A75" s="15">
        <v>41921</v>
      </c>
      <c r="B75">
        <v>325</v>
      </c>
    </row>
    <row r="76" spans="1:2" x14ac:dyDescent="0.4">
      <c r="A76" s="15">
        <v>41922</v>
      </c>
      <c r="B76">
        <v>425</v>
      </c>
    </row>
    <row r="77" spans="1:2" x14ac:dyDescent="0.4">
      <c r="A77" s="15">
        <v>41923</v>
      </c>
      <c r="B77">
        <v>800</v>
      </c>
    </row>
    <row r="78" spans="1:2" x14ac:dyDescent="0.4">
      <c r="A78" s="15">
        <v>41924</v>
      </c>
      <c r="B78">
        <v>550</v>
      </c>
    </row>
    <row r="79" spans="1:2" x14ac:dyDescent="0.4">
      <c r="A79" s="15">
        <v>41925</v>
      </c>
      <c r="B79">
        <v>425</v>
      </c>
    </row>
    <row r="80" spans="1:2" x14ac:dyDescent="0.4">
      <c r="A80" s="15">
        <v>41926</v>
      </c>
      <c r="B80">
        <v>500</v>
      </c>
    </row>
    <row r="81" spans="1:2" x14ac:dyDescent="0.4">
      <c r="A81" s="15">
        <v>41927</v>
      </c>
      <c r="B81">
        <v>725</v>
      </c>
    </row>
    <row r="82" spans="1:2" x14ac:dyDescent="0.4">
      <c r="A82" s="15">
        <v>41928</v>
      </c>
      <c r="B82">
        <v>2500</v>
      </c>
    </row>
    <row r="83" spans="1:2" x14ac:dyDescent="0.4">
      <c r="A83" s="15">
        <v>41929</v>
      </c>
      <c r="B83">
        <v>675</v>
      </c>
    </row>
    <row r="84" spans="1:2" x14ac:dyDescent="0.4">
      <c r="A84" s="15">
        <v>41930</v>
      </c>
      <c r="B84">
        <v>1650</v>
      </c>
    </row>
    <row r="85" spans="1:2" x14ac:dyDescent="0.4">
      <c r="A85" s="15">
        <v>41931</v>
      </c>
      <c r="B85">
        <v>1425</v>
      </c>
    </row>
    <row r="86" spans="1:2" x14ac:dyDescent="0.4">
      <c r="A86" s="15">
        <v>41932</v>
      </c>
      <c r="B86">
        <v>2175</v>
      </c>
    </row>
    <row r="87" spans="1:2" x14ac:dyDescent="0.4">
      <c r="A87" s="15">
        <v>41933</v>
      </c>
      <c r="B87">
        <v>1625</v>
      </c>
    </row>
    <row r="88" spans="1:2" x14ac:dyDescent="0.4">
      <c r="A88" s="15">
        <v>41934</v>
      </c>
      <c r="B88">
        <v>1675</v>
      </c>
    </row>
    <row r="89" spans="1:2" x14ac:dyDescent="0.4">
      <c r="A89" s="15">
        <v>41935</v>
      </c>
      <c r="B89">
        <v>3050</v>
      </c>
    </row>
    <row r="90" spans="1:2" x14ac:dyDescent="0.4">
      <c r="A90" s="15">
        <v>41936</v>
      </c>
      <c r="B90">
        <v>2750</v>
      </c>
    </row>
    <row r="91" spans="1:2" x14ac:dyDescent="0.4">
      <c r="A91" s="15">
        <v>41937</v>
      </c>
      <c r="B91">
        <v>4125</v>
      </c>
    </row>
    <row r="92" spans="1:2" x14ac:dyDescent="0.4">
      <c r="A92" s="15">
        <v>41938</v>
      </c>
      <c r="B92">
        <v>7250</v>
      </c>
    </row>
    <row r="93" spans="1:2" x14ac:dyDescent="0.4">
      <c r="A93" s="15">
        <v>41939</v>
      </c>
      <c r="B93">
        <v>4250</v>
      </c>
    </row>
    <row r="94" spans="1:2" x14ac:dyDescent="0.4">
      <c r="A94" s="15">
        <v>41940</v>
      </c>
      <c r="B94">
        <v>4250</v>
      </c>
    </row>
    <row r="95" spans="1:2" x14ac:dyDescent="0.4">
      <c r="A95" s="15">
        <v>41941</v>
      </c>
      <c r="B95">
        <v>5500</v>
      </c>
    </row>
    <row r="96" spans="1:2" x14ac:dyDescent="0.4">
      <c r="A96" s="15">
        <v>41942</v>
      </c>
      <c r="B96">
        <v>3000</v>
      </c>
    </row>
    <row r="97" spans="1:2" x14ac:dyDescent="0.4">
      <c r="A97" s="15">
        <v>41943</v>
      </c>
      <c r="B97">
        <v>2625</v>
      </c>
    </row>
    <row r="98" spans="1:2" x14ac:dyDescent="0.4">
      <c r="A98" s="15">
        <v>41944</v>
      </c>
      <c r="B98">
        <v>2150</v>
      </c>
    </row>
    <row r="99" spans="1:2" x14ac:dyDescent="0.4">
      <c r="A99" s="15">
        <v>41945</v>
      </c>
      <c r="B99">
        <v>1100</v>
      </c>
    </row>
    <row r="100" spans="1:2" x14ac:dyDescent="0.4">
      <c r="A100" s="15">
        <v>41946</v>
      </c>
      <c r="B100">
        <v>900</v>
      </c>
    </row>
    <row r="101" spans="1:2" x14ac:dyDescent="0.4">
      <c r="A101" s="15">
        <v>41947</v>
      </c>
      <c r="B101">
        <v>925</v>
      </c>
    </row>
    <row r="102" spans="1:2" x14ac:dyDescent="0.4">
      <c r="A102" s="15">
        <v>41948</v>
      </c>
      <c r="B102">
        <v>1100</v>
      </c>
    </row>
    <row r="103" spans="1:2" x14ac:dyDescent="0.4">
      <c r="A103" s="15">
        <v>41949</v>
      </c>
      <c r="B103">
        <v>1725</v>
      </c>
    </row>
    <row r="104" spans="1:2" x14ac:dyDescent="0.4">
      <c r="A104" s="15">
        <v>41950</v>
      </c>
      <c r="B104">
        <v>1525</v>
      </c>
    </row>
    <row r="105" spans="1:2" x14ac:dyDescent="0.4">
      <c r="A105" s="15">
        <v>41951</v>
      </c>
      <c r="B105">
        <v>2825</v>
      </c>
    </row>
    <row r="106" spans="1:2" x14ac:dyDescent="0.4">
      <c r="A106" s="15">
        <v>41952</v>
      </c>
      <c r="B106">
        <v>6250</v>
      </c>
    </row>
    <row r="107" spans="1:2" x14ac:dyDescent="0.4">
      <c r="A107" s="15">
        <v>41953</v>
      </c>
      <c r="B107">
        <v>1650</v>
      </c>
    </row>
    <row r="108" spans="1:2" x14ac:dyDescent="0.4">
      <c r="A108" s="15">
        <v>41954</v>
      </c>
      <c r="B108">
        <v>3375</v>
      </c>
    </row>
    <row r="109" spans="1:2" x14ac:dyDescent="0.4">
      <c r="A109" s="15">
        <v>41955</v>
      </c>
      <c r="B109">
        <v>6000</v>
      </c>
    </row>
    <row r="110" spans="1:2" x14ac:dyDescent="0.4">
      <c r="A110" s="15">
        <v>41956</v>
      </c>
      <c r="B110">
        <v>6250</v>
      </c>
    </row>
    <row r="111" spans="1:2" x14ac:dyDescent="0.4">
      <c r="A111" s="15">
        <v>41957</v>
      </c>
      <c r="B111">
        <v>2875</v>
      </c>
    </row>
    <row r="112" spans="1:2" x14ac:dyDescent="0.4">
      <c r="A112" s="15">
        <v>41958</v>
      </c>
      <c r="B112">
        <v>6500</v>
      </c>
    </row>
    <row r="113" spans="1:2" x14ac:dyDescent="0.4">
      <c r="A113" s="15">
        <v>41959</v>
      </c>
      <c r="B113">
        <v>6250</v>
      </c>
    </row>
    <row r="114" spans="1:2" x14ac:dyDescent="0.4">
      <c r="A114" s="15">
        <v>41960</v>
      </c>
      <c r="B114">
        <v>4250</v>
      </c>
    </row>
    <row r="115" spans="1:2" x14ac:dyDescent="0.4">
      <c r="A115" s="15">
        <v>41961</v>
      </c>
      <c r="B115">
        <v>6250</v>
      </c>
    </row>
    <row r="116" spans="1:2" x14ac:dyDescent="0.4">
      <c r="A116" s="15">
        <v>41962</v>
      </c>
      <c r="B116">
        <v>4750</v>
      </c>
    </row>
    <row r="117" spans="1:2" x14ac:dyDescent="0.4">
      <c r="A117" s="15">
        <v>41963</v>
      </c>
      <c r="B117">
        <v>6750</v>
      </c>
    </row>
    <row r="118" spans="1:2" x14ac:dyDescent="0.4">
      <c r="A118" s="15">
        <v>41964</v>
      </c>
      <c r="B118">
        <v>5500</v>
      </c>
    </row>
    <row r="119" spans="1:2" x14ac:dyDescent="0.4">
      <c r="A119" s="15">
        <v>41965</v>
      </c>
      <c r="B119">
        <v>6500</v>
      </c>
    </row>
    <row r="120" spans="1:2" x14ac:dyDescent="0.4">
      <c r="A120" s="15">
        <v>41966</v>
      </c>
      <c r="B120">
        <v>6250</v>
      </c>
    </row>
    <row r="121" spans="1:2" x14ac:dyDescent="0.4">
      <c r="A121" s="15">
        <v>41967</v>
      </c>
      <c r="B121">
        <v>7000</v>
      </c>
    </row>
    <row r="122" spans="1:2" x14ac:dyDescent="0.4">
      <c r="A122" s="15">
        <v>41968</v>
      </c>
      <c r="B122">
        <v>7500</v>
      </c>
    </row>
    <row r="123" spans="1:2" x14ac:dyDescent="0.4">
      <c r="A123" s="15">
        <v>41969</v>
      </c>
      <c r="B123">
        <v>6500</v>
      </c>
    </row>
    <row r="124" spans="1:2" x14ac:dyDescent="0.4">
      <c r="A124" s="15">
        <v>41970</v>
      </c>
      <c r="B124">
        <v>6500</v>
      </c>
    </row>
    <row r="125" spans="1:2" x14ac:dyDescent="0.4">
      <c r="A125" s="15">
        <v>41971</v>
      </c>
      <c r="B125">
        <v>4500</v>
      </c>
    </row>
    <row r="126" spans="1:2" x14ac:dyDescent="0.4">
      <c r="A126" s="15">
        <v>41972</v>
      </c>
      <c r="B126">
        <v>7500</v>
      </c>
    </row>
    <row r="127" spans="1:2" x14ac:dyDescent="0.4">
      <c r="A127" s="15">
        <v>41973</v>
      </c>
      <c r="B127">
        <v>7250</v>
      </c>
    </row>
    <row r="128" spans="1:2" x14ac:dyDescent="0.4">
      <c r="A128" s="15">
        <v>42005</v>
      </c>
      <c r="B128">
        <v>10000</v>
      </c>
    </row>
    <row r="129" spans="1:2" x14ac:dyDescent="0.4">
      <c r="A129" s="15">
        <v>42006</v>
      </c>
      <c r="B129">
        <v>7000</v>
      </c>
    </row>
    <row r="130" spans="1:2" x14ac:dyDescent="0.4">
      <c r="A130" s="15">
        <v>42007</v>
      </c>
      <c r="B130">
        <v>7250</v>
      </c>
    </row>
    <row r="131" spans="1:2" x14ac:dyDescent="0.4">
      <c r="A131" s="15">
        <v>42008</v>
      </c>
      <c r="B131">
        <v>6500</v>
      </c>
    </row>
    <row r="132" spans="1:2" x14ac:dyDescent="0.4">
      <c r="A132" s="15">
        <v>42009</v>
      </c>
      <c r="B132">
        <v>7000</v>
      </c>
    </row>
    <row r="133" spans="1:2" x14ac:dyDescent="0.4">
      <c r="A133" s="15">
        <v>42010</v>
      </c>
      <c r="B133">
        <v>6500</v>
      </c>
    </row>
    <row r="134" spans="1:2" x14ac:dyDescent="0.4">
      <c r="A134" s="15">
        <v>42011</v>
      </c>
      <c r="B134">
        <v>6999.75</v>
      </c>
    </row>
    <row r="135" spans="1:2" x14ac:dyDescent="0.4">
      <c r="A135" s="15">
        <v>42012</v>
      </c>
      <c r="B135">
        <v>6750</v>
      </c>
    </row>
    <row r="136" spans="1:2" x14ac:dyDescent="0.4">
      <c r="A136" s="15">
        <v>42013</v>
      </c>
      <c r="B136">
        <v>6500</v>
      </c>
    </row>
    <row r="137" spans="1:2" x14ac:dyDescent="0.4">
      <c r="A137" s="15">
        <v>42014</v>
      </c>
      <c r="B137">
        <v>7250</v>
      </c>
    </row>
    <row r="138" spans="1:2" x14ac:dyDescent="0.4">
      <c r="A138" s="15">
        <v>42015</v>
      </c>
      <c r="B138">
        <v>7250</v>
      </c>
    </row>
    <row r="139" spans="1:2" x14ac:dyDescent="0.4">
      <c r="A139" s="15">
        <v>42016</v>
      </c>
      <c r="B139">
        <v>6750</v>
      </c>
    </row>
    <row r="140" spans="1:2" x14ac:dyDescent="0.4">
      <c r="A140" s="15">
        <v>42017</v>
      </c>
      <c r="B140">
        <v>7250</v>
      </c>
    </row>
    <row r="141" spans="1:2" x14ac:dyDescent="0.4">
      <c r="A141" s="15">
        <v>42018</v>
      </c>
      <c r="B141">
        <v>6000</v>
      </c>
    </row>
    <row r="142" spans="1:2" x14ac:dyDescent="0.4">
      <c r="A142" s="15">
        <v>42019</v>
      </c>
      <c r="B142">
        <v>7000</v>
      </c>
    </row>
    <row r="143" spans="1:2" x14ac:dyDescent="0.4">
      <c r="A143" s="15">
        <v>42020</v>
      </c>
      <c r="B143">
        <v>6750</v>
      </c>
    </row>
    <row r="144" spans="1:2" x14ac:dyDescent="0.4">
      <c r="A144" s="15">
        <v>42021</v>
      </c>
      <c r="B144">
        <v>7000</v>
      </c>
    </row>
    <row r="145" spans="1:2" x14ac:dyDescent="0.4">
      <c r="A145" s="15">
        <v>42022</v>
      </c>
      <c r="B145">
        <v>6000</v>
      </c>
    </row>
    <row r="146" spans="1:2" x14ac:dyDescent="0.4">
      <c r="A146" s="15">
        <v>42023</v>
      </c>
      <c r="B146">
        <v>6750</v>
      </c>
    </row>
    <row r="147" spans="1:2" x14ac:dyDescent="0.4">
      <c r="A147" s="15">
        <v>42024</v>
      </c>
      <c r="B147">
        <v>7250</v>
      </c>
    </row>
    <row r="148" spans="1:2" x14ac:dyDescent="0.4">
      <c r="A148" s="15">
        <v>42025</v>
      </c>
      <c r="B148">
        <v>3400</v>
      </c>
    </row>
    <row r="149" spans="1:2" x14ac:dyDescent="0.4">
      <c r="A149" s="15">
        <v>42026</v>
      </c>
      <c r="B149">
        <v>7250</v>
      </c>
    </row>
    <row r="150" spans="1:2" x14ac:dyDescent="0.4">
      <c r="A150" s="15">
        <v>42027</v>
      </c>
      <c r="B150">
        <v>6999.75</v>
      </c>
    </row>
    <row r="151" spans="1:2" x14ac:dyDescent="0.4">
      <c r="A151" s="15">
        <v>42028</v>
      </c>
      <c r="B151">
        <v>4500</v>
      </c>
    </row>
    <row r="152" spans="1:2" x14ac:dyDescent="0.4">
      <c r="A152" s="15">
        <v>42029</v>
      </c>
      <c r="B152">
        <v>7250</v>
      </c>
    </row>
    <row r="153" spans="1:2" x14ac:dyDescent="0.4">
      <c r="A153" s="15">
        <v>42030</v>
      </c>
      <c r="B153">
        <v>6750</v>
      </c>
    </row>
    <row r="154" spans="1:2" x14ac:dyDescent="0.4">
      <c r="A154" s="15">
        <v>42031</v>
      </c>
      <c r="B154">
        <v>6750</v>
      </c>
    </row>
    <row r="155" spans="1:2" x14ac:dyDescent="0.4">
      <c r="A155" s="15">
        <v>42032</v>
      </c>
      <c r="B155">
        <v>7000</v>
      </c>
    </row>
    <row r="156" spans="1:2" x14ac:dyDescent="0.4">
      <c r="A156" s="15">
        <v>42033</v>
      </c>
      <c r="B156">
        <v>7500</v>
      </c>
    </row>
    <row r="157" spans="1:2" x14ac:dyDescent="0.4">
      <c r="A157" s="15">
        <v>42034</v>
      </c>
      <c r="B157">
        <v>6250</v>
      </c>
    </row>
    <row r="158" spans="1:2" x14ac:dyDescent="0.4">
      <c r="A158" s="15">
        <v>42035</v>
      </c>
      <c r="B158">
        <v>7500</v>
      </c>
    </row>
    <row r="159" spans="1:2" x14ac:dyDescent="0.4">
      <c r="A159" s="15">
        <v>42036</v>
      </c>
      <c r="B159">
        <v>6000</v>
      </c>
    </row>
    <row r="160" spans="1:2" x14ac:dyDescent="0.4">
      <c r="A160" s="15">
        <v>42037</v>
      </c>
      <c r="B160">
        <v>6750</v>
      </c>
    </row>
    <row r="161" spans="1:2" x14ac:dyDescent="0.4">
      <c r="A161" s="15">
        <v>42038</v>
      </c>
      <c r="B161">
        <v>6000</v>
      </c>
    </row>
    <row r="162" spans="1:2" x14ac:dyDescent="0.4">
      <c r="A162" s="15">
        <v>42039</v>
      </c>
      <c r="B162">
        <v>8000</v>
      </c>
    </row>
    <row r="163" spans="1:2" x14ac:dyDescent="0.4">
      <c r="A163" s="15">
        <v>42040</v>
      </c>
      <c r="B163">
        <v>6750</v>
      </c>
    </row>
    <row r="164" spans="1:2" x14ac:dyDescent="0.4">
      <c r="A164" s="15">
        <v>42041</v>
      </c>
      <c r="B164">
        <v>7250</v>
      </c>
    </row>
    <row r="165" spans="1:2" x14ac:dyDescent="0.4">
      <c r="A165" s="15">
        <v>42042</v>
      </c>
      <c r="B165">
        <v>6500</v>
      </c>
    </row>
    <row r="166" spans="1:2" x14ac:dyDescent="0.4">
      <c r="A166" s="15">
        <v>42043</v>
      </c>
      <c r="B166">
        <v>6250</v>
      </c>
    </row>
    <row r="167" spans="1:2" x14ac:dyDescent="0.4">
      <c r="A167" s="15">
        <v>42044</v>
      </c>
      <c r="B167">
        <v>7500</v>
      </c>
    </row>
    <row r="168" spans="1:2" x14ac:dyDescent="0.4">
      <c r="A168" s="15">
        <v>42045</v>
      </c>
      <c r="B168">
        <v>4000</v>
      </c>
    </row>
    <row r="169" spans="1:2" x14ac:dyDescent="0.4">
      <c r="A169" s="15">
        <v>42046</v>
      </c>
      <c r="B169">
        <v>4250</v>
      </c>
    </row>
    <row r="170" spans="1:2" x14ac:dyDescent="0.4">
      <c r="A170" s="15">
        <v>42047</v>
      </c>
      <c r="B170">
        <v>7250</v>
      </c>
    </row>
    <row r="171" spans="1:2" x14ac:dyDescent="0.4">
      <c r="A171" s="15">
        <v>42048</v>
      </c>
      <c r="B171">
        <v>3000</v>
      </c>
    </row>
    <row r="172" spans="1:2" x14ac:dyDescent="0.4">
      <c r="A172" s="15">
        <v>42049</v>
      </c>
      <c r="B172">
        <v>6500</v>
      </c>
    </row>
    <row r="173" spans="1:2" x14ac:dyDescent="0.4">
      <c r="A173" s="15">
        <v>42050</v>
      </c>
      <c r="B173">
        <v>6500</v>
      </c>
    </row>
    <row r="174" spans="1:2" x14ac:dyDescent="0.4">
      <c r="A174" s="15">
        <v>42051</v>
      </c>
      <c r="B174">
        <v>7250</v>
      </c>
    </row>
    <row r="175" spans="1:2" x14ac:dyDescent="0.4">
      <c r="A175" s="15">
        <v>42052</v>
      </c>
      <c r="B175">
        <v>6750</v>
      </c>
    </row>
    <row r="176" spans="1:2" x14ac:dyDescent="0.4">
      <c r="A176" s="15">
        <v>42053</v>
      </c>
      <c r="B176">
        <v>6250</v>
      </c>
    </row>
    <row r="177" spans="1:2" x14ac:dyDescent="0.4">
      <c r="A177" s="15">
        <v>42054</v>
      </c>
      <c r="B177">
        <v>2500</v>
      </c>
    </row>
    <row r="178" spans="1:2" x14ac:dyDescent="0.4">
      <c r="A178" s="15">
        <v>42055</v>
      </c>
      <c r="B178">
        <v>6500</v>
      </c>
    </row>
    <row r="179" spans="1:2" x14ac:dyDescent="0.4">
      <c r="A179" s="15">
        <v>42056</v>
      </c>
      <c r="B179">
        <v>7250</v>
      </c>
    </row>
    <row r="180" spans="1:2" x14ac:dyDescent="0.4">
      <c r="A180" s="15">
        <v>42057</v>
      </c>
      <c r="B180">
        <v>6750</v>
      </c>
    </row>
    <row r="181" spans="1:2" x14ac:dyDescent="0.4">
      <c r="A181" s="15">
        <v>42058</v>
      </c>
      <c r="B181">
        <v>6250</v>
      </c>
    </row>
    <row r="182" spans="1:2" x14ac:dyDescent="0.4">
      <c r="A182" s="15">
        <v>42059</v>
      </c>
      <c r="B182">
        <v>7250</v>
      </c>
    </row>
    <row r="183" spans="1:2" x14ac:dyDescent="0.4">
      <c r="A183" s="15">
        <v>42060</v>
      </c>
      <c r="B183">
        <v>7250</v>
      </c>
    </row>
    <row r="184" spans="1:2" x14ac:dyDescent="0.4">
      <c r="A184" s="15">
        <v>42061</v>
      </c>
      <c r="B184">
        <v>7000</v>
      </c>
    </row>
    <row r="185" spans="1:2" x14ac:dyDescent="0.4">
      <c r="A185" s="15">
        <v>42062</v>
      </c>
      <c r="B185">
        <v>7500</v>
      </c>
    </row>
    <row r="186" spans="1:2" x14ac:dyDescent="0.4">
      <c r="A186" s="15">
        <v>42063</v>
      </c>
      <c r="B186">
        <v>3750</v>
      </c>
    </row>
    <row r="187" spans="1:2" x14ac:dyDescent="0.4">
      <c r="A187" s="15">
        <v>42064</v>
      </c>
      <c r="B187">
        <v>7000</v>
      </c>
    </row>
    <row r="188" spans="1:2" x14ac:dyDescent="0.4">
      <c r="A188" s="15">
        <v>42065</v>
      </c>
      <c r="B188">
        <v>6500</v>
      </c>
    </row>
    <row r="189" spans="1:2" x14ac:dyDescent="0.4">
      <c r="A189" s="15">
        <v>42066</v>
      </c>
      <c r="B189">
        <v>7250</v>
      </c>
    </row>
    <row r="190" spans="1:2" x14ac:dyDescent="0.4">
      <c r="A190" s="15">
        <v>42067</v>
      </c>
      <c r="B190">
        <v>6000</v>
      </c>
    </row>
    <row r="191" spans="1:2" x14ac:dyDescent="0.4">
      <c r="A191" s="15">
        <v>42068</v>
      </c>
      <c r="B191">
        <v>6250</v>
      </c>
    </row>
    <row r="192" spans="1:2" x14ac:dyDescent="0.4">
      <c r="A192" s="15">
        <v>42069</v>
      </c>
      <c r="B192">
        <v>7250</v>
      </c>
    </row>
    <row r="193" spans="1:2" x14ac:dyDescent="0.4">
      <c r="A193" s="15">
        <v>42070</v>
      </c>
      <c r="B193">
        <v>7250</v>
      </c>
    </row>
    <row r="194" spans="1:2" x14ac:dyDescent="0.4">
      <c r="A194" s="15">
        <v>42071</v>
      </c>
      <c r="B194">
        <v>6000</v>
      </c>
    </row>
    <row r="195" spans="1:2" x14ac:dyDescent="0.4">
      <c r="A195" s="15">
        <v>42072</v>
      </c>
      <c r="B195">
        <v>6250</v>
      </c>
    </row>
    <row r="196" spans="1:2" x14ac:dyDescent="0.4">
      <c r="A196" s="15">
        <v>42073</v>
      </c>
      <c r="B196">
        <v>6250</v>
      </c>
    </row>
    <row r="197" spans="1:2" x14ac:dyDescent="0.4">
      <c r="A197" s="15">
        <v>42074</v>
      </c>
      <c r="B197">
        <v>7000</v>
      </c>
    </row>
    <row r="198" spans="1:2" x14ac:dyDescent="0.4">
      <c r="A198" s="15">
        <v>42075</v>
      </c>
      <c r="B198">
        <v>2000</v>
      </c>
    </row>
    <row r="199" spans="1:2" x14ac:dyDescent="0.4">
      <c r="A199" s="15">
        <v>42076</v>
      </c>
      <c r="B199">
        <v>6500</v>
      </c>
    </row>
    <row r="200" spans="1:2" x14ac:dyDescent="0.4">
      <c r="A200" s="15">
        <v>42077</v>
      </c>
      <c r="B200">
        <v>7500</v>
      </c>
    </row>
    <row r="201" spans="1:2" x14ac:dyDescent="0.4">
      <c r="A201" s="15">
        <v>42078</v>
      </c>
      <c r="B201">
        <v>6000</v>
      </c>
    </row>
    <row r="202" spans="1:2" x14ac:dyDescent="0.4">
      <c r="A202" s="15">
        <v>42079</v>
      </c>
      <c r="B202">
        <v>7500</v>
      </c>
    </row>
    <row r="203" spans="1:2" x14ac:dyDescent="0.4">
      <c r="A203" s="15">
        <v>42080</v>
      </c>
      <c r="B203">
        <v>5450</v>
      </c>
    </row>
    <row r="204" spans="1:2" x14ac:dyDescent="0.4">
      <c r="A204" s="15">
        <v>42081</v>
      </c>
      <c r="B204">
        <v>6250</v>
      </c>
    </row>
    <row r="205" spans="1:2" x14ac:dyDescent="0.4">
      <c r="A205" s="15">
        <v>42082</v>
      </c>
      <c r="B205">
        <v>7250</v>
      </c>
    </row>
    <row r="206" spans="1:2" x14ac:dyDescent="0.4">
      <c r="A206" s="15">
        <v>42083</v>
      </c>
      <c r="B206">
        <v>7250</v>
      </c>
    </row>
    <row r="207" spans="1:2" x14ac:dyDescent="0.4">
      <c r="A207" s="15">
        <v>42084</v>
      </c>
      <c r="B207">
        <v>7250</v>
      </c>
    </row>
    <row r="208" spans="1:2" x14ac:dyDescent="0.4">
      <c r="A208" s="15">
        <v>42085</v>
      </c>
      <c r="B208">
        <v>6000</v>
      </c>
    </row>
    <row r="209" spans="1:2" x14ac:dyDescent="0.4">
      <c r="A209" s="15">
        <v>42086</v>
      </c>
      <c r="B209">
        <v>7250</v>
      </c>
    </row>
    <row r="210" spans="1:2" x14ac:dyDescent="0.4">
      <c r="A210" s="15">
        <v>42087</v>
      </c>
      <c r="B210">
        <v>5750</v>
      </c>
    </row>
    <row r="211" spans="1:2" x14ac:dyDescent="0.4">
      <c r="A211" s="15">
        <v>42088</v>
      </c>
      <c r="B211">
        <v>6750</v>
      </c>
    </row>
    <row r="212" spans="1:2" x14ac:dyDescent="0.4">
      <c r="A212" s="15">
        <v>42089</v>
      </c>
      <c r="B212">
        <v>7000</v>
      </c>
    </row>
    <row r="213" spans="1:2" x14ac:dyDescent="0.4">
      <c r="A213" s="15">
        <v>42090</v>
      </c>
      <c r="B213">
        <v>7750</v>
      </c>
    </row>
    <row r="214" spans="1:2" x14ac:dyDescent="0.4">
      <c r="A214" s="15">
        <v>42091</v>
      </c>
      <c r="B214">
        <v>7500</v>
      </c>
    </row>
    <row r="215" spans="1:2" x14ac:dyDescent="0.4">
      <c r="A215" s="15">
        <v>42092</v>
      </c>
      <c r="B215">
        <v>8249.75</v>
      </c>
    </row>
    <row r="216" spans="1:2" x14ac:dyDescent="0.4">
      <c r="A216" s="15">
        <v>42093</v>
      </c>
      <c r="B216">
        <v>5750</v>
      </c>
    </row>
    <row r="217" spans="1:2" x14ac:dyDescent="0.4">
      <c r="A217" s="15">
        <v>42094</v>
      </c>
      <c r="B217">
        <v>7500</v>
      </c>
    </row>
    <row r="218" spans="1:2" x14ac:dyDescent="0.4">
      <c r="A218" s="15">
        <v>42095</v>
      </c>
      <c r="B218">
        <v>8000</v>
      </c>
    </row>
    <row r="219" spans="1:2" x14ac:dyDescent="0.4">
      <c r="A219" s="15">
        <v>42096</v>
      </c>
      <c r="B219">
        <v>9000</v>
      </c>
    </row>
    <row r="220" spans="1:2" x14ac:dyDescent="0.4">
      <c r="A220" s="15">
        <v>42097</v>
      </c>
      <c r="B220">
        <v>7250</v>
      </c>
    </row>
    <row r="221" spans="1:2" x14ac:dyDescent="0.4">
      <c r="A221" s="15">
        <v>42098</v>
      </c>
      <c r="B221">
        <v>6250</v>
      </c>
    </row>
    <row r="222" spans="1:2" x14ac:dyDescent="0.4">
      <c r="A222" s="15">
        <v>42099</v>
      </c>
      <c r="B222">
        <v>7750</v>
      </c>
    </row>
    <row r="223" spans="1:2" x14ac:dyDescent="0.4">
      <c r="A223" s="15">
        <v>42100</v>
      </c>
      <c r="B223">
        <v>7500</v>
      </c>
    </row>
    <row r="224" spans="1:2" x14ac:dyDescent="0.4">
      <c r="A224" s="15">
        <v>42101</v>
      </c>
      <c r="B224">
        <v>7250</v>
      </c>
    </row>
    <row r="225" spans="1:2" x14ac:dyDescent="0.4">
      <c r="A225" s="15">
        <v>42102</v>
      </c>
      <c r="B225">
        <v>4825</v>
      </c>
    </row>
    <row r="226" spans="1:2" x14ac:dyDescent="0.4">
      <c r="A226" s="15">
        <v>42103</v>
      </c>
      <c r="B226">
        <v>8250</v>
      </c>
    </row>
    <row r="227" spans="1:2" x14ac:dyDescent="0.4">
      <c r="A227" s="15">
        <v>42104</v>
      </c>
      <c r="B227">
        <v>7500</v>
      </c>
    </row>
    <row r="228" spans="1:2" x14ac:dyDescent="0.4">
      <c r="A228" s="15">
        <v>42105</v>
      </c>
      <c r="B228">
        <v>7500</v>
      </c>
    </row>
    <row r="229" spans="1:2" x14ac:dyDescent="0.4">
      <c r="A229" s="15">
        <v>42106</v>
      </c>
      <c r="B229">
        <v>6000</v>
      </c>
    </row>
    <row r="230" spans="1:2" x14ac:dyDescent="0.4">
      <c r="A230" s="15">
        <v>42107</v>
      </c>
      <c r="B230">
        <v>6250</v>
      </c>
    </row>
    <row r="231" spans="1:2" x14ac:dyDescent="0.4">
      <c r="A231" s="15">
        <v>42108</v>
      </c>
      <c r="B231">
        <v>6750</v>
      </c>
    </row>
    <row r="232" spans="1:2" x14ac:dyDescent="0.4">
      <c r="A232" s="15">
        <v>42109</v>
      </c>
      <c r="B232">
        <v>7000</v>
      </c>
    </row>
    <row r="233" spans="1:2" x14ac:dyDescent="0.4">
      <c r="A233" s="15">
        <v>42110</v>
      </c>
      <c r="B233">
        <v>5250</v>
      </c>
    </row>
    <row r="234" spans="1:2" x14ac:dyDescent="0.4">
      <c r="A234" s="15">
        <v>42111</v>
      </c>
      <c r="B234">
        <v>7750</v>
      </c>
    </row>
    <row r="235" spans="1:2" x14ac:dyDescent="0.4">
      <c r="A235" s="15">
        <v>42112</v>
      </c>
      <c r="B235">
        <v>7500</v>
      </c>
    </row>
    <row r="236" spans="1:2" x14ac:dyDescent="0.4">
      <c r="A236" s="15">
        <v>42113</v>
      </c>
      <c r="B236">
        <v>6250</v>
      </c>
    </row>
    <row r="237" spans="1:2" x14ac:dyDescent="0.4">
      <c r="A237" s="15">
        <v>42114</v>
      </c>
      <c r="B237">
        <v>6500</v>
      </c>
    </row>
    <row r="238" spans="1:2" x14ac:dyDescent="0.4">
      <c r="A238" s="15">
        <v>42115</v>
      </c>
      <c r="B238">
        <v>6000</v>
      </c>
    </row>
    <row r="239" spans="1:2" x14ac:dyDescent="0.4">
      <c r="A239" s="15">
        <v>42116</v>
      </c>
      <c r="B239">
        <v>8499.75</v>
      </c>
    </row>
    <row r="240" spans="1:2" x14ac:dyDescent="0.4">
      <c r="A240" s="15">
        <v>42117</v>
      </c>
      <c r="B240">
        <v>7000</v>
      </c>
    </row>
    <row r="241" spans="1:2" x14ac:dyDescent="0.4">
      <c r="A241" s="15">
        <v>42118</v>
      </c>
      <c r="B241">
        <v>7000</v>
      </c>
    </row>
    <row r="242" spans="1:2" x14ac:dyDescent="0.4">
      <c r="A242" s="15">
        <v>42119</v>
      </c>
      <c r="B242">
        <v>7000</v>
      </c>
    </row>
    <row r="243" spans="1:2" x14ac:dyDescent="0.4">
      <c r="A243" s="15">
        <v>42120</v>
      </c>
      <c r="B243">
        <v>6500</v>
      </c>
    </row>
    <row r="244" spans="1:2" x14ac:dyDescent="0.4">
      <c r="A244" s="15">
        <v>42121</v>
      </c>
      <c r="B244">
        <v>7000</v>
      </c>
    </row>
    <row r="245" spans="1:2" x14ac:dyDescent="0.4">
      <c r="A245" s="15">
        <v>42122</v>
      </c>
      <c r="B245">
        <v>7500</v>
      </c>
    </row>
    <row r="246" spans="1:2" x14ac:dyDescent="0.4">
      <c r="A246" s="15">
        <v>42123</v>
      </c>
      <c r="B246">
        <v>7250</v>
      </c>
    </row>
    <row r="247" spans="1:2" x14ac:dyDescent="0.4">
      <c r="A247" s="15">
        <v>42124</v>
      </c>
      <c r="B247">
        <v>5000</v>
      </c>
    </row>
    <row r="248" spans="1:2" x14ac:dyDescent="0.4">
      <c r="A248" s="15">
        <v>42125</v>
      </c>
      <c r="B248">
        <v>7500</v>
      </c>
    </row>
    <row r="249" spans="1:2" x14ac:dyDescent="0.4">
      <c r="A249" s="15">
        <v>42126</v>
      </c>
      <c r="B249">
        <v>7500</v>
      </c>
    </row>
    <row r="250" spans="1:2" x14ac:dyDescent="0.4">
      <c r="A250" s="15">
        <v>42127</v>
      </c>
      <c r="B250">
        <v>7000</v>
      </c>
    </row>
    <row r="251" spans="1:2" x14ac:dyDescent="0.4">
      <c r="A251" s="15">
        <v>42128</v>
      </c>
      <c r="B251">
        <v>6250</v>
      </c>
    </row>
    <row r="252" spans="1:2" x14ac:dyDescent="0.4">
      <c r="A252" s="15">
        <v>42129</v>
      </c>
      <c r="B252">
        <v>6000</v>
      </c>
    </row>
    <row r="253" spans="1:2" x14ac:dyDescent="0.4">
      <c r="A253" s="15">
        <v>42130</v>
      </c>
      <c r="B253">
        <v>5750</v>
      </c>
    </row>
    <row r="254" spans="1:2" x14ac:dyDescent="0.4">
      <c r="A254" s="15">
        <v>42131</v>
      </c>
      <c r="B254">
        <v>5375</v>
      </c>
    </row>
    <row r="255" spans="1:2" x14ac:dyDescent="0.4">
      <c r="A255" s="15">
        <v>42132</v>
      </c>
      <c r="B255">
        <v>8499.75</v>
      </c>
    </row>
    <row r="256" spans="1:2" x14ac:dyDescent="0.4">
      <c r="A256" s="15">
        <v>42133</v>
      </c>
      <c r="B256">
        <v>7749.75</v>
      </c>
    </row>
    <row r="257" spans="1:2" x14ac:dyDescent="0.4">
      <c r="A257" s="15">
        <v>42134</v>
      </c>
      <c r="B257">
        <v>7750</v>
      </c>
    </row>
    <row r="258" spans="1:2" x14ac:dyDescent="0.4">
      <c r="A258" s="15">
        <v>42135</v>
      </c>
      <c r="B258">
        <v>7500</v>
      </c>
    </row>
    <row r="259" spans="1:2" x14ac:dyDescent="0.4">
      <c r="A259" s="15">
        <v>42136</v>
      </c>
      <c r="B259">
        <v>7000</v>
      </c>
    </row>
    <row r="260" spans="1:2" x14ac:dyDescent="0.4">
      <c r="A260" s="15">
        <v>42137</v>
      </c>
      <c r="B260">
        <v>5000</v>
      </c>
    </row>
    <row r="261" spans="1:2" x14ac:dyDescent="0.4">
      <c r="A261" s="15">
        <v>42138</v>
      </c>
      <c r="B261">
        <v>6500</v>
      </c>
    </row>
    <row r="262" spans="1:2" x14ac:dyDescent="0.4">
      <c r="A262" s="15">
        <v>42139</v>
      </c>
      <c r="B262">
        <v>6500</v>
      </c>
    </row>
    <row r="263" spans="1:2" x14ac:dyDescent="0.4">
      <c r="A263" s="15">
        <v>42140</v>
      </c>
      <c r="B263">
        <v>7500</v>
      </c>
    </row>
    <row r="264" spans="1:2" x14ac:dyDescent="0.4">
      <c r="A264" s="15">
        <v>42141</v>
      </c>
      <c r="B264">
        <v>7500</v>
      </c>
    </row>
    <row r="265" spans="1:2" x14ac:dyDescent="0.4">
      <c r="A265" s="15">
        <v>42142</v>
      </c>
      <c r="B265">
        <v>7999.75</v>
      </c>
    </row>
    <row r="266" spans="1:2" x14ac:dyDescent="0.4">
      <c r="A266" s="15">
        <v>42143</v>
      </c>
      <c r="B266">
        <v>6250</v>
      </c>
    </row>
    <row r="267" spans="1:2" x14ac:dyDescent="0.4">
      <c r="A267" s="15">
        <v>42144</v>
      </c>
      <c r="B267">
        <v>7250</v>
      </c>
    </row>
    <row r="268" spans="1:2" x14ac:dyDescent="0.4">
      <c r="A268" s="15">
        <v>42145</v>
      </c>
      <c r="B268">
        <v>6750</v>
      </c>
    </row>
    <row r="269" spans="1:2" x14ac:dyDescent="0.4">
      <c r="A269" s="15">
        <v>42146</v>
      </c>
      <c r="B269">
        <v>6250</v>
      </c>
    </row>
    <row r="270" spans="1:2" x14ac:dyDescent="0.4">
      <c r="A270" s="15">
        <v>42147</v>
      </c>
      <c r="B270">
        <v>6500</v>
      </c>
    </row>
    <row r="271" spans="1:2" x14ac:dyDescent="0.4">
      <c r="A271" s="15">
        <v>42148</v>
      </c>
      <c r="B271">
        <v>7749.75</v>
      </c>
    </row>
    <row r="272" spans="1:2" x14ac:dyDescent="0.4">
      <c r="A272" s="15">
        <v>42149</v>
      </c>
      <c r="B272">
        <v>7250</v>
      </c>
    </row>
    <row r="273" spans="1:2" x14ac:dyDescent="0.4">
      <c r="A273" s="15">
        <v>42150</v>
      </c>
      <c r="B273">
        <v>7500</v>
      </c>
    </row>
    <row r="274" spans="1:2" x14ac:dyDescent="0.4">
      <c r="A274" s="15">
        <v>42151</v>
      </c>
      <c r="B274">
        <v>2025</v>
      </c>
    </row>
    <row r="275" spans="1:2" x14ac:dyDescent="0.4">
      <c r="A275" s="15">
        <v>42152</v>
      </c>
      <c r="B275">
        <v>6750</v>
      </c>
    </row>
    <row r="276" spans="1:2" x14ac:dyDescent="0.4">
      <c r="A276" s="15">
        <v>42153</v>
      </c>
      <c r="B276">
        <v>7749.75</v>
      </c>
    </row>
    <row r="277" spans="1:2" x14ac:dyDescent="0.4">
      <c r="A277" s="15">
        <v>42154</v>
      </c>
      <c r="B277">
        <v>7250</v>
      </c>
    </row>
    <row r="278" spans="1:2" x14ac:dyDescent="0.4">
      <c r="A278" s="15">
        <v>42155</v>
      </c>
      <c r="B278">
        <v>6999.75</v>
      </c>
    </row>
    <row r="279" spans="1:2" x14ac:dyDescent="0.4">
      <c r="A279" s="15">
        <v>42156</v>
      </c>
      <c r="B279">
        <v>7000</v>
      </c>
    </row>
    <row r="280" spans="1:2" x14ac:dyDescent="0.4">
      <c r="A280" s="15">
        <v>42157</v>
      </c>
      <c r="B280">
        <v>6000</v>
      </c>
    </row>
    <row r="281" spans="1:2" x14ac:dyDescent="0.4">
      <c r="A281" s="15">
        <v>42158</v>
      </c>
      <c r="B281">
        <v>6250</v>
      </c>
    </row>
    <row r="282" spans="1:2" x14ac:dyDescent="0.4">
      <c r="A282" s="15">
        <v>42159</v>
      </c>
      <c r="B282">
        <v>5500</v>
      </c>
    </row>
    <row r="283" spans="1:2" x14ac:dyDescent="0.4">
      <c r="A283" s="15">
        <v>42160</v>
      </c>
      <c r="B283">
        <v>8000</v>
      </c>
    </row>
    <row r="284" spans="1:2" x14ac:dyDescent="0.4">
      <c r="A284" s="15">
        <v>42161</v>
      </c>
      <c r="B284">
        <v>7749.75</v>
      </c>
    </row>
    <row r="285" spans="1:2" x14ac:dyDescent="0.4">
      <c r="A285" s="15">
        <v>42162</v>
      </c>
      <c r="B285">
        <v>7500</v>
      </c>
    </row>
    <row r="286" spans="1:2" x14ac:dyDescent="0.4">
      <c r="A286" s="15">
        <v>42163</v>
      </c>
      <c r="B286">
        <v>2200</v>
      </c>
    </row>
    <row r="287" spans="1:2" x14ac:dyDescent="0.4">
      <c r="A287" s="15">
        <v>42164</v>
      </c>
      <c r="B287">
        <v>7250</v>
      </c>
    </row>
    <row r="288" spans="1:2" x14ac:dyDescent="0.4">
      <c r="A288" s="15">
        <v>42165</v>
      </c>
      <c r="B288">
        <v>7250</v>
      </c>
    </row>
    <row r="289" spans="1:2" x14ac:dyDescent="0.4">
      <c r="A289" s="15">
        <v>42166</v>
      </c>
      <c r="B289">
        <v>4325</v>
      </c>
    </row>
    <row r="290" spans="1:2" x14ac:dyDescent="0.4">
      <c r="A290" s="15">
        <v>42167</v>
      </c>
      <c r="B290">
        <v>6000</v>
      </c>
    </row>
    <row r="291" spans="1:2" x14ac:dyDescent="0.4">
      <c r="A291" s="15">
        <v>42168</v>
      </c>
      <c r="B291">
        <v>6750</v>
      </c>
    </row>
    <row r="292" spans="1:2" x14ac:dyDescent="0.4">
      <c r="A292" s="15">
        <v>42169</v>
      </c>
      <c r="B292">
        <v>6500</v>
      </c>
    </row>
    <row r="293" spans="1:2" x14ac:dyDescent="0.4">
      <c r="A293" s="15">
        <v>42170</v>
      </c>
      <c r="B293">
        <v>5250</v>
      </c>
    </row>
    <row r="294" spans="1:2" x14ac:dyDescent="0.4">
      <c r="A294" s="15">
        <v>42171</v>
      </c>
      <c r="B294">
        <v>7500</v>
      </c>
    </row>
    <row r="295" spans="1:2" x14ac:dyDescent="0.4">
      <c r="A295" s="15">
        <v>42172</v>
      </c>
      <c r="B295">
        <v>6500</v>
      </c>
    </row>
    <row r="296" spans="1:2" x14ac:dyDescent="0.4">
      <c r="A296" s="15">
        <v>42173</v>
      </c>
      <c r="B296">
        <v>6249.75</v>
      </c>
    </row>
    <row r="297" spans="1:2" x14ac:dyDescent="0.4">
      <c r="A297" s="15">
        <v>42174</v>
      </c>
      <c r="B297">
        <v>7000</v>
      </c>
    </row>
    <row r="298" spans="1:2" x14ac:dyDescent="0.4">
      <c r="A298" s="15">
        <v>42175</v>
      </c>
      <c r="B298">
        <v>6250</v>
      </c>
    </row>
    <row r="299" spans="1:2" x14ac:dyDescent="0.4">
      <c r="A299" s="15">
        <v>42176</v>
      </c>
      <c r="B299">
        <v>8499.75</v>
      </c>
    </row>
    <row r="300" spans="1:2" x14ac:dyDescent="0.4">
      <c r="A300" s="15">
        <v>42177</v>
      </c>
      <c r="B300">
        <v>7749.75</v>
      </c>
    </row>
    <row r="301" spans="1:2" x14ac:dyDescent="0.4">
      <c r="A301" s="15">
        <v>42178</v>
      </c>
      <c r="B301">
        <v>7750</v>
      </c>
    </row>
    <row r="302" spans="1:2" x14ac:dyDescent="0.4">
      <c r="A302" s="15">
        <v>42179</v>
      </c>
      <c r="B302">
        <v>7500</v>
      </c>
    </row>
    <row r="303" spans="1:2" x14ac:dyDescent="0.4">
      <c r="A303" s="15">
        <v>42180</v>
      </c>
      <c r="B303">
        <v>7250</v>
      </c>
    </row>
    <row r="304" spans="1:2" x14ac:dyDescent="0.4">
      <c r="A304" s="15">
        <v>42181</v>
      </c>
      <c r="B304">
        <v>7500</v>
      </c>
    </row>
    <row r="305" spans="1:2" x14ac:dyDescent="0.4">
      <c r="A305" s="15">
        <v>42182</v>
      </c>
      <c r="B305">
        <v>7500</v>
      </c>
    </row>
    <row r="306" spans="1:2" x14ac:dyDescent="0.4">
      <c r="A306" s="15">
        <v>42183</v>
      </c>
      <c r="B306">
        <v>7500</v>
      </c>
    </row>
    <row r="307" spans="1:2" x14ac:dyDescent="0.4">
      <c r="A307" s="15">
        <v>42184</v>
      </c>
      <c r="B307">
        <v>8250</v>
      </c>
    </row>
    <row r="308" spans="1:2" x14ac:dyDescent="0.4">
      <c r="A308" s="15">
        <v>42185</v>
      </c>
      <c r="B308">
        <v>6999.75</v>
      </c>
    </row>
    <row r="309" spans="1:2" x14ac:dyDescent="0.4">
      <c r="A309" s="15">
        <v>42186</v>
      </c>
      <c r="B309">
        <v>6999.75</v>
      </c>
    </row>
    <row r="310" spans="1:2" x14ac:dyDescent="0.4">
      <c r="A310" s="15">
        <v>42187</v>
      </c>
      <c r="B310">
        <v>6999.75</v>
      </c>
    </row>
    <row r="311" spans="1:2" x14ac:dyDescent="0.4">
      <c r="A311" s="15">
        <v>42188</v>
      </c>
      <c r="B311">
        <v>6000</v>
      </c>
    </row>
    <row r="312" spans="1:2" x14ac:dyDescent="0.4">
      <c r="A312" s="15">
        <v>42189</v>
      </c>
      <c r="B312">
        <v>4925</v>
      </c>
    </row>
    <row r="313" spans="1:2" x14ac:dyDescent="0.4">
      <c r="A313" s="15">
        <v>42190</v>
      </c>
      <c r="B313">
        <v>6250</v>
      </c>
    </row>
    <row r="314" spans="1:2" x14ac:dyDescent="0.4">
      <c r="A314" s="15">
        <v>42191</v>
      </c>
      <c r="B314">
        <v>6500</v>
      </c>
    </row>
    <row r="315" spans="1:2" x14ac:dyDescent="0.4">
      <c r="A315" s="15">
        <v>42192</v>
      </c>
      <c r="B315">
        <v>7000</v>
      </c>
    </row>
    <row r="316" spans="1:2" x14ac:dyDescent="0.4">
      <c r="A316" s="15">
        <v>42193</v>
      </c>
      <c r="B316">
        <v>7499.75</v>
      </c>
    </row>
    <row r="317" spans="1:2" x14ac:dyDescent="0.4">
      <c r="A317" s="15">
        <v>42194</v>
      </c>
      <c r="B317">
        <v>6999.75</v>
      </c>
    </row>
    <row r="318" spans="1:2" x14ac:dyDescent="0.4">
      <c r="A318" s="15">
        <v>42195</v>
      </c>
      <c r="B318">
        <v>5250</v>
      </c>
    </row>
    <row r="319" spans="1:2" x14ac:dyDescent="0.4">
      <c r="A319" s="15">
        <v>42196</v>
      </c>
      <c r="B319">
        <v>5250</v>
      </c>
    </row>
    <row r="320" spans="1:2" x14ac:dyDescent="0.4">
      <c r="A320" s="15">
        <v>42197</v>
      </c>
      <c r="B320">
        <v>3075</v>
      </c>
    </row>
    <row r="321" spans="1:2" x14ac:dyDescent="0.4">
      <c r="A321" s="15">
        <v>42198</v>
      </c>
      <c r="B321">
        <v>4500</v>
      </c>
    </row>
    <row r="322" spans="1:2" x14ac:dyDescent="0.4">
      <c r="A322" s="15">
        <v>42199</v>
      </c>
      <c r="B322">
        <v>5250</v>
      </c>
    </row>
    <row r="323" spans="1:2" x14ac:dyDescent="0.4">
      <c r="A323" s="15">
        <v>42200</v>
      </c>
      <c r="B323">
        <v>2800</v>
      </c>
    </row>
    <row r="324" spans="1:2" x14ac:dyDescent="0.4">
      <c r="A324" s="15">
        <v>42201</v>
      </c>
      <c r="B324">
        <v>6500</v>
      </c>
    </row>
    <row r="325" spans="1:2" x14ac:dyDescent="0.4">
      <c r="A325" s="15">
        <v>42202</v>
      </c>
      <c r="B325">
        <v>5000</v>
      </c>
    </row>
    <row r="326" spans="1:2" x14ac:dyDescent="0.4">
      <c r="A326" s="15">
        <v>42203</v>
      </c>
      <c r="B326">
        <v>6999.75</v>
      </c>
    </row>
    <row r="327" spans="1:2" x14ac:dyDescent="0.4">
      <c r="A327" s="15">
        <v>42204</v>
      </c>
      <c r="B327">
        <v>7249.75</v>
      </c>
    </row>
    <row r="328" spans="1:2" x14ac:dyDescent="0.4">
      <c r="A328" s="15">
        <v>42205</v>
      </c>
      <c r="B328">
        <v>6500</v>
      </c>
    </row>
    <row r="329" spans="1:2" x14ac:dyDescent="0.4">
      <c r="A329" s="15">
        <v>42206</v>
      </c>
      <c r="B329">
        <v>4325</v>
      </c>
    </row>
    <row r="330" spans="1:2" x14ac:dyDescent="0.4">
      <c r="A330" s="15">
        <v>42207</v>
      </c>
      <c r="B330">
        <v>7250</v>
      </c>
    </row>
    <row r="331" spans="1:2" x14ac:dyDescent="0.4">
      <c r="A331" s="15">
        <v>42208</v>
      </c>
      <c r="B331">
        <v>6000</v>
      </c>
    </row>
    <row r="332" spans="1:2" x14ac:dyDescent="0.4">
      <c r="A332" s="15">
        <v>42209</v>
      </c>
      <c r="B332">
        <v>4000</v>
      </c>
    </row>
    <row r="333" spans="1:2" x14ac:dyDescent="0.4">
      <c r="A333" s="15">
        <v>42210</v>
      </c>
      <c r="B333">
        <v>5624.75</v>
      </c>
    </row>
    <row r="334" spans="1:2" x14ac:dyDescent="0.4">
      <c r="A334" s="15">
        <v>42211</v>
      </c>
      <c r="B334">
        <v>3625</v>
      </c>
    </row>
    <row r="335" spans="1:2" x14ac:dyDescent="0.4">
      <c r="A335" s="15">
        <v>42212</v>
      </c>
      <c r="B335">
        <v>6333.333333333333</v>
      </c>
    </row>
    <row r="336" spans="1:2" x14ac:dyDescent="0.4">
      <c r="A336" s="15">
        <v>42213</v>
      </c>
      <c r="B336">
        <v>6000</v>
      </c>
    </row>
    <row r="337" spans="1:2" x14ac:dyDescent="0.4">
      <c r="A337" s="15">
        <v>42214</v>
      </c>
      <c r="B337">
        <v>2250</v>
      </c>
    </row>
    <row r="338" spans="1:2" x14ac:dyDescent="0.4">
      <c r="A338" s="15">
        <v>42215</v>
      </c>
      <c r="B338">
        <v>4749.75</v>
      </c>
    </row>
    <row r="339" spans="1:2" x14ac:dyDescent="0.4">
      <c r="A339" s="15">
        <v>42216</v>
      </c>
      <c r="B339">
        <v>7000</v>
      </c>
    </row>
    <row r="340" spans="1:2" x14ac:dyDescent="0.4">
      <c r="A340" s="15">
        <v>42217</v>
      </c>
      <c r="B340">
        <v>3125</v>
      </c>
    </row>
    <row r="341" spans="1:2" x14ac:dyDescent="0.4">
      <c r="A341" s="15">
        <v>42218</v>
      </c>
      <c r="B341">
        <v>5250</v>
      </c>
    </row>
    <row r="342" spans="1:2" x14ac:dyDescent="0.4">
      <c r="A342" s="15">
        <v>42219</v>
      </c>
      <c r="B342">
        <v>6499.75</v>
      </c>
    </row>
    <row r="343" spans="1:2" x14ac:dyDescent="0.4">
      <c r="A343" s="15">
        <v>42220</v>
      </c>
      <c r="B343">
        <v>4750</v>
      </c>
    </row>
    <row r="344" spans="1:2" x14ac:dyDescent="0.4">
      <c r="A344" s="15">
        <v>42221</v>
      </c>
      <c r="B344">
        <v>3750</v>
      </c>
    </row>
    <row r="345" spans="1:2" x14ac:dyDescent="0.4">
      <c r="A345" s="15">
        <v>42222</v>
      </c>
      <c r="B345">
        <v>3000</v>
      </c>
    </row>
    <row r="346" spans="1:2" x14ac:dyDescent="0.4">
      <c r="A346" s="15">
        <v>42223</v>
      </c>
      <c r="B346">
        <v>3750</v>
      </c>
    </row>
    <row r="347" spans="1:2" x14ac:dyDescent="0.4">
      <c r="A347" s="15">
        <v>42224</v>
      </c>
      <c r="B347">
        <v>5250</v>
      </c>
    </row>
    <row r="348" spans="1:2" x14ac:dyDescent="0.4">
      <c r="A348" s="15">
        <v>42225</v>
      </c>
      <c r="B348">
        <v>2050</v>
      </c>
    </row>
    <row r="349" spans="1:2" x14ac:dyDescent="0.4">
      <c r="A349" s="15">
        <v>42226</v>
      </c>
      <c r="B349">
        <v>7249.75</v>
      </c>
    </row>
    <row r="350" spans="1:2" x14ac:dyDescent="0.4">
      <c r="A350" s="15">
        <v>42227</v>
      </c>
      <c r="B350">
        <v>2875</v>
      </c>
    </row>
    <row r="351" spans="1:2" x14ac:dyDescent="0.4">
      <c r="A351" s="15">
        <v>42228</v>
      </c>
      <c r="B351">
        <v>3250</v>
      </c>
    </row>
    <row r="352" spans="1:2" x14ac:dyDescent="0.4">
      <c r="A352" s="15">
        <v>42229</v>
      </c>
      <c r="B352">
        <v>4000</v>
      </c>
    </row>
    <row r="353" spans="1:2" x14ac:dyDescent="0.4">
      <c r="A353" s="15">
        <v>42230</v>
      </c>
      <c r="B353">
        <v>2375</v>
      </c>
    </row>
    <row r="354" spans="1:2" x14ac:dyDescent="0.4">
      <c r="A354" s="15">
        <v>42231</v>
      </c>
      <c r="B354">
        <v>3625</v>
      </c>
    </row>
    <row r="355" spans="1:2" x14ac:dyDescent="0.4">
      <c r="A355" s="15">
        <v>42232</v>
      </c>
      <c r="B355">
        <v>3500</v>
      </c>
    </row>
    <row r="356" spans="1:2" x14ac:dyDescent="0.4">
      <c r="A356" s="15">
        <v>42233</v>
      </c>
      <c r="B356">
        <v>2750</v>
      </c>
    </row>
    <row r="357" spans="1:2" x14ac:dyDescent="0.4">
      <c r="A357" s="15">
        <v>42234</v>
      </c>
      <c r="B357">
        <v>2000</v>
      </c>
    </row>
    <row r="358" spans="1:2" x14ac:dyDescent="0.4">
      <c r="A358" s="15">
        <v>42235</v>
      </c>
      <c r="B358">
        <v>2050</v>
      </c>
    </row>
    <row r="359" spans="1:2" x14ac:dyDescent="0.4">
      <c r="A359" s="15">
        <v>42236</v>
      </c>
      <c r="B359">
        <v>2625</v>
      </c>
    </row>
    <row r="360" spans="1:2" x14ac:dyDescent="0.4">
      <c r="A360" s="15">
        <v>42237</v>
      </c>
      <c r="B360">
        <v>1600</v>
      </c>
    </row>
    <row r="361" spans="1:2" x14ac:dyDescent="0.4">
      <c r="A361" s="15">
        <v>42238</v>
      </c>
      <c r="B361">
        <v>750</v>
      </c>
    </row>
    <row r="362" spans="1:2" x14ac:dyDescent="0.4">
      <c r="A362" s="15">
        <v>42239</v>
      </c>
      <c r="B362">
        <v>700</v>
      </c>
    </row>
    <row r="363" spans="1:2" x14ac:dyDescent="0.4">
      <c r="A363" s="15">
        <v>42240</v>
      </c>
      <c r="B363">
        <v>1025</v>
      </c>
    </row>
    <row r="364" spans="1:2" x14ac:dyDescent="0.4">
      <c r="A364" s="15">
        <v>42241</v>
      </c>
      <c r="B364">
        <v>700</v>
      </c>
    </row>
    <row r="365" spans="1:2" x14ac:dyDescent="0.4">
      <c r="A365" s="15">
        <v>42242</v>
      </c>
      <c r="B365">
        <v>1375</v>
      </c>
    </row>
    <row r="366" spans="1:2" x14ac:dyDescent="0.4">
      <c r="A366" s="15">
        <v>42243</v>
      </c>
      <c r="B366">
        <v>950</v>
      </c>
    </row>
    <row r="367" spans="1:2" x14ac:dyDescent="0.4">
      <c r="A367" s="15">
        <v>42244</v>
      </c>
      <c r="B367">
        <v>7250</v>
      </c>
    </row>
    <row r="368" spans="1:2" x14ac:dyDescent="0.4">
      <c r="A368" s="15">
        <v>42245</v>
      </c>
      <c r="B368">
        <v>2875</v>
      </c>
    </row>
    <row r="369" spans="1:2" x14ac:dyDescent="0.4">
      <c r="A369" s="15">
        <v>42246</v>
      </c>
      <c r="B369">
        <v>2375</v>
      </c>
    </row>
    <row r="370" spans="1:2" x14ac:dyDescent="0.4">
      <c r="A370" s="15">
        <v>42247</v>
      </c>
      <c r="B370">
        <v>1175</v>
      </c>
    </row>
    <row r="371" spans="1:2" x14ac:dyDescent="0.4">
      <c r="A371" s="15">
        <v>42248</v>
      </c>
      <c r="B371">
        <v>450</v>
      </c>
    </row>
    <row r="372" spans="1:2" x14ac:dyDescent="0.4">
      <c r="A372" s="15">
        <v>42249</v>
      </c>
      <c r="B372">
        <v>687.5</v>
      </c>
    </row>
    <row r="373" spans="1:2" x14ac:dyDescent="0.4">
      <c r="A373" s="15">
        <v>42250</v>
      </c>
      <c r="B373">
        <v>975</v>
      </c>
    </row>
    <row r="374" spans="1:2" x14ac:dyDescent="0.4">
      <c r="A374" s="15">
        <v>42251</v>
      </c>
      <c r="B374">
        <v>375</v>
      </c>
    </row>
    <row r="375" spans="1:2" x14ac:dyDescent="0.4">
      <c r="A375" s="15">
        <v>42252</v>
      </c>
      <c r="B375">
        <v>550</v>
      </c>
    </row>
    <row r="376" spans="1:2" x14ac:dyDescent="0.4">
      <c r="A376" s="15">
        <v>42253</v>
      </c>
      <c r="B376">
        <v>500</v>
      </c>
    </row>
    <row r="377" spans="1:2" x14ac:dyDescent="0.4">
      <c r="A377" s="15">
        <v>42254</v>
      </c>
      <c r="B377">
        <v>700</v>
      </c>
    </row>
    <row r="378" spans="1:2" x14ac:dyDescent="0.4">
      <c r="A378" s="15">
        <v>42255</v>
      </c>
      <c r="B378">
        <v>500</v>
      </c>
    </row>
    <row r="379" spans="1:2" x14ac:dyDescent="0.4">
      <c r="A379" s="15">
        <v>42256</v>
      </c>
      <c r="B379">
        <v>325</v>
      </c>
    </row>
    <row r="380" spans="1:2" x14ac:dyDescent="0.4">
      <c r="A380" s="15">
        <v>42257</v>
      </c>
      <c r="B380">
        <v>200</v>
      </c>
    </row>
    <row r="381" spans="1:2" x14ac:dyDescent="0.4">
      <c r="A381" s="15">
        <v>42258</v>
      </c>
      <c r="B381">
        <v>275</v>
      </c>
    </row>
    <row r="382" spans="1:2" x14ac:dyDescent="0.4">
      <c r="A382" s="15">
        <v>42259</v>
      </c>
      <c r="B382">
        <v>300</v>
      </c>
    </row>
    <row r="383" spans="1:2" x14ac:dyDescent="0.4">
      <c r="A383" s="15">
        <v>42260</v>
      </c>
      <c r="B383">
        <v>350</v>
      </c>
    </row>
    <row r="384" spans="1:2" x14ac:dyDescent="0.4">
      <c r="A384" s="15">
        <v>42261</v>
      </c>
      <c r="B384">
        <v>300</v>
      </c>
    </row>
    <row r="385" spans="1:2" x14ac:dyDescent="0.4">
      <c r="A385" s="15">
        <v>42262</v>
      </c>
      <c r="B385">
        <v>87.5</v>
      </c>
    </row>
    <row r="386" spans="1:2" x14ac:dyDescent="0.4">
      <c r="A386" s="15">
        <v>42263</v>
      </c>
      <c r="B386">
        <v>112.5</v>
      </c>
    </row>
    <row r="387" spans="1:2" x14ac:dyDescent="0.4">
      <c r="A387" s="15">
        <v>42264</v>
      </c>
      <c r="B387">
        <v>425</v>
      </c>
    </row>
    <row r="388" spans="1:2" x14ac:dyDescent="0.4">
      <c r="A388" s="15">
        <v>42265</v>
      </c>
      <c r="B388">
        <v>400</v>
      </c>
    </row>
    <row r="389" spans="1:2" x14ac:dyDescent="0.4">
      <c r="A389" s="15">
        <v>42266</v>
      </c>
      <c r="B389">
        <v>275</v>
      </c>
    </row>
    <row r="390" spans="1:2" x14ac:dyDescent="0.4">
      <c r="A390" s="15">
        <v>42267</v>
      </c>
      <c r="B390">
        <v>350</v>
      </c>
    </row>
    <row r="391" spans="1:2" x14ac:dyDescent="0.4">
      <c r="A391" s="15">
        <v>42268</v>
      </c>
      <c r="B391">
        <v>200</v>
      </c>
    </row>
    <row r="392" spans="1:2" x14ac:dyDescent="0.4">
      <c r="A392" s="15">
        <v>42269</v>
      </c>
      <c r="B392">
        <v>262.5</v>
      </c>
    </row>
    <row r="393" spans="1:2" x14ac:dyDescent="0.4">
      <c r="A393" s="15">
        <v>42270</v>
      </c>
      <c r="B393">
        <v>162.5</v>
      </c>
    </row>
    <row r="394" spans="1:2" x14ac:dyDescent="0.4">
      <c r="A394" s="15">
        <v>42271</v>
      </c>
      <c r="B394">
        <v>350</v>
      </c>
    </row>
    <row r="395" spans="1:2" x14ac:dyDescent="0.4">
      <c r="A395" s="15">
        <v>42272</v>
      </c>
      <c r="B395">
        <v>275</v>
      </c>
    </row>
    <row r="396" spans="1:2" x14ac:dyDescent="0.4">
      <c r="A396" s="15">
        <v>42273</v>
      </c>
      <c r="B396">
        <v>87.5</v>
      </c>
    </row>
    <row r="397" spans="1:2" x14ac:dyDescent="0.4">
      <c r="A397" s="15">
        <v>42274</v>
      </c>
      <c r="B397">
        <v>175</v>
      </c>
    </row>
    <row r="398" spans="1:2" x14ac:dyDescent="0.4">
      <c r="A398" s="15">
        <v>42275</v>
      </c>
      <c r="B398">
        <v>325</v>
      </c>
    </row>
    <row r="399" spans="1:2" x14ac:dyDescent="0.4">
      <c r="A399" s="15">
        <v>42276</v>
      </c>
      <c r="B399">
        <v>450</v>
      </c>
    </row>
    <row r="400" spans="1:2" x14ac:dyDescent="0.4">
      <c r="A400" s="15">
        <v>42277</v>
      </c>
      <c r="B400">
        <v>287.5</v>
      </c>
    </row>
    <row r="401" spans="1:2" x14ac:dyDescent="0.4">
      <c r="A401" s="15">
        <v>42278</v>
      </c>
      <c r="B401">
        <v>750</v>
      </c>
    </row>
    <row r="402" spans="1:2" x14ac:dyDescent="0.4">
      <c r="A402" s="15">
        <v>42279</v>
      </c>
      <c r="B402">
        <v>225</v>
      </c>
    </row>
    <row r="403" spans="1:2" x14ac:dyDescent="0.4">
      <c r="A403" s="15">
        <v>42280</v>
      </c>
      <c r="B403">
        <v>275</v>
      </c>
    </row>
    <row r="404" spans="1:2" x14ac:dyDescent="0.4">
      <c r="A404" s="15">
        <v>42281</v>
      </c>
      <c r="B404">
        <v>50</v>
      </c>
    </row>
    <row r="405" spans="1:2" x14ac:dyDescent="0.4">
      <c r="A405" s="15">
        <v>42282</v>
      </c>
      <c r="B405">
        <v>750</v>
      </c>
    </row>
    <row r="406" spans="1:2" x14ac:dyDescent="0.4">
      <c r="A406" s="15">
        <v>42283</v>
      </c>
      <c r="B406">
        <v>525</v>
      </c>
    </row>
    <row r="407" spans="1:2" x14ac:dyDescent="0.4">
      <c r="A407" s="15">
        <v>42284</v>
      </c>
      <c r="B407">
        <v>225</v>
      </c>
    </row>
    <row r="408" spans="1:2" x14ac:dyDescent="0.4">
      <c r="A408" s="15">
        <v>42285</v>
      </c>
      <c r="B408">
        <v>675</v>
      </c>
    </row>
    <row r="409" spans="1:2" x14ac:dyDescent="0.4">
      <c r="A409" s="15">
        <v>42286</v>
      </c>
      <c r="B409">
        <v>750</v>
      </c>
    </row>
    <row r="410" spans="1:2" x14ac:dyDescent="0.4">
      <c r="A410" s="15">
        <v>42287</v>
      </c>
      <c r="B410">
        <v>400</v>
      </c>
    </row>
    <row r="411" spans="1:2" x14ac:dyDescent="0.4">
      <c r="A411" s="15">
        <v>42288</v>
      </c>
      <c r="B411">
        <v>850</v>
      </c>
    </row>
    <row r="412" spans="1:2" x14ac:dyDescent="0.4">
      <c r="A412" s="15">
        <v>42289</v>
      </c>
      <c r="B412">
        <v>550</v>
      </c>
    </row>
    <row r="413" spans="1:2" x14ac:dyDescent="0.4">
      <c r="A413" s="15">
        <v>42290</v>
      </c>
      <c r="B413">
        <v>500</v>
      </c>
    </row>
    <row r="414" spans="1:2" x14ac:dyDescent="0.4">
      <c r="A414" s="15">
        <v>42291</v>
      </c>
      <c r="B414">
        <v>500</v>
      </c>
    </row>
    <row r="415" spans="1:2" x14ac:dyDescent="0.4">
      <c r="A415" s="15">
        <v>42292</v>
      </c>
      <c r="B415">
        <v>625</v>
      </c>
    </row>
    <row r="416" spans="1:2" x14ac:dyDescent="0.4">
      <c r="A416" s="15">
        <v>42293</v>
      </c>
      <c r="B416">
        <v>250</v>
      </c>
    </row>
    <row r="417" spans="1:2" x14ac:dyDescent="0.4">
      <c r="A417" s="15">
        <v>42294</v>
      </c>
      <c r="B417">
        <v>325</v>
      </c>
    </row>
    <row r="418" spans="1:2" x14ac:dyDescent="0.4">
      <c r="A418" s="15">
        <v>42295</v>
      </c>
      <c r="B418">
        <v>250</v>
      </c>
    </row>
    <row r="419" spans="1:2" x14ac:dyDescent="0.4">
      <c r="A419" s="15">
        <v>42296</v>
      </c>
      <c r="B419">
        <v>212.5</v>
      </c>
    </row>
    <row r="420" spans="1:2" x14ac:dyDescent="0.4">
      <c r="A420" s="15">
        <v>42297</v>
      </c>
      <c r="B420">
        <v>157.5</v>
      </c>
    </row>
    <row r="421" spans="1:2" x14ac:dyDescent="0.4">
      <c r="A421" s="15">
        <v>42298</v>
      </c>
      <c r="B421">
        <v>22.5</v>
      </c>
    </row>
    <row r="422" spans="1:2" x14ac:dyDescent="0.4">
      <c r="A422" s="15">
        <v>42299</v>
      </c>
      <c r="B422">
        <v>100</v>
      </c>
    </row>
    <row r="423" spans="1:2" x14ac:dyDescent="0.4">
      <c r="A423" s="15">
        <v>42300</v>
      </c>
      <c r="B423">
        <v>212.5</v>
      </c>
    </row>
    <row r="424" spans="1:2" x14ac:dyDescent="0.4">
      <c r="A424" s="15">
        <v>42301</v>
      </c>
      <c r="B424">
        <v>200</v>
      </c>
    </row>
    <row r="425" spans="1:2" x14ac:dyDescent="0.4">
      <c r="A425" s="15">
        <v>42302</v>
      </c>
      <c r="B425">
        <v>100</v>
      </c>
    </row>
    <row r="426" spans="1:2" x14ac:dyDescent="0.4">
      <c r="A426" s="15">
        <v>42303</v>
      </c>
      <c r="B426">
        <v>200</v>
      </c>
    </row>
    <row r="427" spans="1:2" x14ac:dyDescent="0.4">
      <c r="A427" s="15">
        <v>42304</v>
      </c>
      <c r="B427">
        <v>250</v>
      </c>
    </row>
    <row r="428" spans="1:2" x14ac:dyDescent="0.4">
      <c r="A428" s="15">
        <v>42305</v>
      </c>
      <c r="B428">
        <v>575</v>
      </c>
    </row>
    <row r="429" spans="1:2" x14ac:dyDescent="0.4">
      <c r="A429" s="15">
        <v>42306</v>
      </c>
      <c r="B429">
        <v>775</v>
      </c>
    </row>
    <row r="430" spans="1:2" x14ac:dyDescent="0.4">
      <c r="A430" s="15">
        <v>42307</v>
      </c>
      <c r="B430">
        <v>1425</v>
      </c>
    </row>
    <row r="431" spans="1:2" x14ac:dyDescent="0.4">
      <c r="A431" s="15">
        <v>42308</v>
      </c>
      <c r="B431">
        <v>1575</v>
      </c>
    </row>
    <row r="432" spans="1:2" x14ac:dyDescent="0.4">
      <c r="A432" s="15">
        <v>42309</v>
      </c>
      <c r="B432">
        <v>1150</v>
      </c>
    </row>
    <row r="433" spans="1:2" x14ac:dyDescent="0.4">
      <c r="A433" s="15">
        <v>42310</v>
      </c>
      <c r="B433">
        <v>3000</v>
      </c>
    </row>
    <row r="434" spans="1:2" x14ac:dyDescent="0.4">
      <c r="A434" s="15">
        <v>42311</v>
      </c>
      <c r="B434">
        <v>5000</v>
      </c>
    </row>
    <row r="435" spans="1:2" x14ac:dyDescent="0.4">
      <c r="A435" s="15">
        <v>42312</v>
      </c>
      <c r="B435">
        <v>3750</v>
      </c>
    </row>
    <row r="436" spans="1:2" x14ac:dyDescent="0.4">
      <c r="A436" s="15">
        <v>42313</v>
      </c>
      <c r="B436">
        <v>3625</v>
      </c>
    </row>
    <row r="437" spans="1:2" x14ac:dyDescent="0.4">
      <c r="A437" s="15">
        <v>42314</v>
      </c>
      <c r="B437">
        <v>4375</v>
      </c>
    </row>
    <row r="438" spans="1:2" x14ac:dyDescent="0.4">
      <c r="A438" s="15">
        <v>42315</v>
      </c>
      <c r="B438">
        <v>4500</v>
      </c>
    </row>
    <row r="439" spans="1:2" x14ac:dyDescent="0.4">
      <c r="A439" s="15">
        <v>42316</v>
      </c>
      <c r="B439">
        <v>5000</v>
      </c>
    </row>
    <row r="440" spans="1:2" x14ac:dyDescent="0.4">
      <c r="A440" s="15">
        <v>42317</v>
      </c>
      <c r="B440">
        <v>5500</v>
      </c>
    </row>
    <row r="441" spans="1:2" x14ac:dyDescent="0.4">
      <c r="A441" s="15">
        <v>42318</v>
      </c>
      <c r="B441">
        <v>5500</v>
      </c>
    </row>
    <row r="442" spans="1:2" x14ac:dyDescent="0.4">
      <c r="A442" s="15">
        <v>42319</v>
      </c>
      <c r="B442">
        <v>6500</v>
      </c>
    </row>
    <row r="443" spans="1:2" x14ac:dyDescent="0.4">
      <c r="A443" s="15">
        <v>42320</v>
      </c>
      <c r="B443">
        <v>8000</v>
      </c>
    </row>
    <row r="444" spans="1:2" x14ac:dyDescent="0.4">
      <c r="A444" s="15">
        <v>42321</v>
      </c>
      <c r="B444">
        <v>7500</v>
      </c>
    </row>
    <row r="445" spans="1:2" x14ac:dyDescent="0.4">
      <c r="A445" s="15">
        <v>42322</v>
      </c>
      <c r="B445">
        <v>8000</v>
      </c>
    </row>
    <row r="446" spans="1:2" x14ac:dyDescent="0.4">
      <c r="A446" s="15">
        <v>42323</v>
      </c>
      <c r="B446">
        <v>4250</v>
      </c>
    </row>
    <row r="447" spans="1:2" x14ac:dyDescent="0.4">
      <c r="A447" s="15">
        <v>42324</v>
      </c>
      <c r="B447">
        <v>5500</v>
      </c>
    </row>
    <row r="448" spans="1:2" x14ac:dyDescent="0.4">
      <c r="A448" s="15">
        <v>42325</v>
      </c>
      <c r="B448">
        <v>1625</v>
      </c>
    </row>
    <row r="449" spans="1:2" x14ac:dyDescent="0.4">
      <c r="A449" s="15">
        <v>42326</v>
      </c>
      <c r="B449">
        <v>6750</v>
      </c>
    </row>
    <row r="450" spans="1:2" x14ac:dyDescent="0.4">
      <c r="A450" s="15">
        <v>42327</v>
      </c>
      <c r="B450">
        <v>8499.75</v>
      </c>
    </row>
    <row r="451" spans="1:2" x14ac:dyDescent="0.4">
      <c r="A451" s="15">
        <v>42328</v>
      </c>
      <c r="B451">
        <v>4250</v>
      </c>
    </row>
    <row r="452" spans="1:2" x14ac:dyDescent="0.4">
      <c r="A452" s="15">
        <v>42329</v>
      </c>
      <c r="B452">
        <v>6250</v>
      </c>
    </row>
    <row r="453" spans="1:2" x14ac:dyDescent="0.4">
      <c r="A453" s="15">
        <v>42330</v>
      </c>
      <c r="B453">
        <v>7000</v>
      </c>
    </row>
    <row r="454" spans="1:2" x14ac:dyDescent="0.4">
      <c r="A454" s="15">
        <v>42331</v>
      </c>
      <c r="B454">
        <v>8250</v>
      </c>
    </row>
    <row r="455" spans="1:2" x14ac:dyDescent="0.4">
      <c r="A455" s="15">
        <v>42332</v>
      </c>
      <c r="B455">
        <v>7750</v>
      </c>
    </row>
    <row r="456" spans="1:2" x14ac:dyDescent="0.4">
      <c r="A456" s="15">
        <v>42333</v>
      </c>
      <c r="B456">
        <v>7250</v>
      </c>
    </row>
    <row r="457" spans="1:2" x14ac:dyDescent="0.4">
      <c r="A457" s="15">
        <v>42334</v>
      </c>
      <c r="B457">
        <v>6250</v>
      </c>
    </row>
    <row r="458" spans="1:2" x14ac:dyDescent="0.4">
      <c r="A458" s="15">
        <v>42335</v>
      </c>
      <c r="B458">
        <v>6750</v>
      </c>
    </row>
    <row r="459" spans="1:2" x14ac:dyDescent="0.4">
      <c r="A459" s="15">
        <v>42336</v>
      </c>
      <c r="B459">
        <v>6000</v>
      </c>
    </row>
    <row r="460" spans="1:2" x14ac:dyDescent="0.4">
      <c r="A460" s="15">
        <v>42337</v>
      </c>
      <c r="B460">
        <v>7500</v>
      </c>
    </row>
    <row r="461" spans="1:2" x14ac:dyDescent="0.4">
      <c r="A461" s="15">
        <v>42338</v>
      </c>
      <c r="B461">
        <v>7750</v>
      </c>
    </row>
    <row r="462" spans="1:2" x14ac:dyDescent="0.4">
      <c r="A462" s="15">
        <v>42339</v>
      </c>
      <c r="B462">
        <v>8249.75</v>
      </c>
    </row>
    <row r="463" spans="1:2" x14ac:dyDescent="0.4">
      <c r="A463" s="15">
        <v>42340</v>
      </c>
      <c r="B463">
        <v>7750</v>
      </c>
    </row>
    <row r="464" spans="1:2" x14ac:dyDescent="0.4">
      <c r="A464" s="15">
        <v>42341</v>
      </c>
      <c r="B464">
        <v>6250</v>
      </c>
    </row>
    <row r="465" spans="1:2" x14ac:dyDescent="0.4">
      <c r="A465" s="15">
        <v>42342</v>
      </c>
      <c r="B465">
        <v>8750</v>
      </c>
    </row>
    <row r="466" spans="1:2" x14ac:dyDescent="0.4">
      <c r="A466" s="15">
        <v>42343</v>
      </c>
      <c r="B466">
        <v>8749.75</v>
      </c>
    </row>
    <row r="467" spans="1:2" x14ac:dyDescent="0.4">
      <c r="A467" s="15">
        <v>42344</v>
      </c>
      <c r="B467">
        <v>8000</v>
      </c>
    </row>
    <row r="468" spans="1:2" x14ac:dyDescent="0.4">
      <c r="A468" s="15">
        <v>42345</v>
      </c>
      <c r="B468">
        <v>8250</v>
      </c>
    </row>
    <row r="469" spans="1:2" x14ac:dyDescent="0.4">
      <c r="A469" s="15">
        <v>42346</v>
      </c>
      <c r="B469">
        <v>5375</v>
      </c>
    </row>
    <row r="470" spans="1:2" x14ac:dyDescent="0.4">
      <c r="A470" s="15">
        <v>42347</v>
      </c>
      <c r="B470">
        <v>6750</v>
      </c>
    </row>
    <row r="471" spans="1:2" x14ac:dyDescent="0.4">
      <c r="A471" s="15">
        <v>42348</v>
      </c>
      <c r="B471">
        <v>8999.5</v>
      </c>
    </row>
    <row r="472" spans="1:2" x14ac:dyDescent="0.4">
      <c r="A472" s="15">
        <v>42349</v>
      </c>
      <c r="B472">
        <v>7500</v>
      </c>
    </row>
    <row r="473" spans="1:2" x14ac:dyDescent="0.4">
      <c r="A473" s="15">
        <v>42350</v>
      </c>
      <c r="B473">
        <v>3700</v>
      </c>
    </row>
    <row r="474" spans="1:2" x14ac:dyDescent="0.4">
      <c r="A474" s="15">
        <v>42351</v>
      </c>
      <c r="B474">
        <v>7250</v>
      </c>
    </row>
    <row r="475" spans="1:2" x14ac:dyDescent="0.4">
      <c r="A475" s="15">
        <v>42352</v>
      </c>
      <c r="B475">
        <v>9249.75</v>
      </c>
    </row>
    <row r="476" spans="1:2" x14ac:dyDescent="0.4">
      <c r="A476" s="15">
        <v>42353</v>
      </c>
      <c r="B476">
        <v>7999.75</v>
      </c>
    </row>
    <row r="477" spans="1:2" x14ac:dyDescent="0.4">
      <c r="A477" s="15">
        <v>42354</v>
      </c>
      <c r="B477">
        <v>7999.5</v>
      </c>
    </row>
    <row r="478" spans="1:2" x14ac:dyDescent="0.4">
      <c r="A478" s="15">
        <v>42355</v>
      </c>
      <c r="B478">
        <v>8499.75</v>
      </c>
    </row>
    <row r="479" spans="1:2" x14ac:dyDescent="0.4">
      <c r="A479" s="15">
        <v>42356</v>
      </c>
      <c r="B479">
        <v>7999.5</v>
      </c>
    </row>
    <row r="480" spans="1:2" x14ac:dyDescent="0.4">
      <c r="A480" s="15">
        <v>42357</v>
      </c>
      <c r="B480">
        <v>8749.75</v>
      </c>
    </row>
    <row r="481" spans="1:2" x14ac:dyDescent="0.4">
      <c r="A481" s="15">
        <v>42358</v>
      </c>
      <c r="B481">
        <v>8499.75</v>
      </c>
    </row>
    <row r="482" spans="1:2" x14ac:dyDescent="0.4">
      <c r="A482" s="15">
        <v>42359</v>
      </c>
      <c r="B482">
        <v>8249.75</v>
      </c>
    </row>
    <row r="483" spans="1:2" x14ac:dyDescent="0.4">
      <c r="A483" s="15">
        <v>42360</v>
      </c>
      <c r="B483">
        <v>3000</v>
      </c>
    </row>
    <row r="484" spans="1:2" x14ac:dyDescent="0.4">
      <c r="A484" s="15">
        <v>42361</v>
      </c>
      <c r="B484">
        <v>7500</v>
      </c>
    </row>
    <row r="485" spans="1:2" x14ac:dyDescent="0.4">
      <c r="A485" s="15">
        <v>42362</v>
      </c>
      <c r="B485">
        <v>5750</v>
      </c>
    </row>
    <row r="486" spans="1:2" x14ac:dyDescent="0.4">
      <c r="A486" s="15">
        <v>42363</v>
      </c>
      <c r="B486">
        <v>6500</v>
      </c>
    </row>
    <row r="487" spans="1:2" x14ac:dyDescent="0.4">
      <c r="A487" s="15">
        <v>42364</v>
      </c>
      <c r="B487">
        <v>6750</v>
      </c>
    </row>
    <row r="488" spans="1:2" x14ac:dyDescent="0.4">
      <c r="A488" s="15">
        <v>42365</v>
      </c>
      <c r="B488">
        <v>7000</v>
      </c>
    </row>
    <row r="489" spans="1:2" x14ac:dyDescent="0.4">
      <c r="A489" s="15">
        <v>42366</v>
      </c>
      <c r="B489">
        <v>6750</v>
      </c>
    </row>
    <row r="490" spans="1:2" x14ac:dyDescent="0.4">
      <c r="A490" s="15">
        <v>42367</v>
      </c>
      <c r="B490">
        <v>6500</v>
      </c>
    </row>
    <row r="491" spans="1:2" x14ac:dyDescent="0.4">
      <c r="A491" s="15">
        <v>42368</v>
      </c>
      <c r="B491">
        <v>7749.75</v>
      </c>
    </row>
    <row r="492" spans="1:2" x14ac:dyDescent="0.4">
      <c r="A492" s="15">
        <v>42369</v>
      </c>
      <c r="B492">
        <v>6500</v>
      </c>
    </row>
    <row r="493" spans="1:2" x14ac:dyDescent="0.4">
      <c r="A493" s="15">
        <v>42370</v>
      </c>
      <c r="B493">
        <v>7500</v>
      </c>
    </row>
    <row r="494" spans="1:2" x14ac:dyDescent="0.4">
      <c r="A494" s="15">
        <v>42371</v>
      </c>
      <c r="B494">
        <v>6750</v>
      </c>
    </row>
    <row r="495" spans="1:2" x14ac:dyDescent="0.4">
      <c r="A495" s="15">
        <v>42372</v>
      </c>
      <c r="B495">
        <v>8250</v>
      </c>
    </row>
    <row r="496" spans="1:2" x14ac:dyDescent="0.4">
      <c r="A496" s="15">
        <v>42373</v>
      </c>
      <c r="B496">
        <v>8249.75</v>
      </c>
    </row>
    <row r="497" spans="1:2" x14ac:dyDescent="0.4">
      <c r="A497" s="15">
        <v>42374</v>
      </c>
      <c r="B497">
        <v>3300</v>
      </c>
    </row>
    <row r="498" spans="1:2" x14ac:dyDescent="0.4">
      <c r="A498" s="15">
        <v>42375</v>
      </c>
      <c r="B498">
        <v>4750</v>
      </c>
    </row>
    <row r="499" spans="1:2" x14ac:dyDescent="0.4">
      <c r="A499" s="15">
        <v>42376</v>
      </c>
      <c r="B499">
        <v>5500</v>
      </c>
    </row>
    <row r="500" spans="1:2" x14ac:dyDescent="0.4">
      <c r="A500" s="15">
        <v>42377</v>
      </c>
      <c r="B500">
        <v>8000</v>
      </c>
    </row>
    <row r="501" spans="1:2" x14ac:dyDescent="0.4">
      <c r="A501" s="15">
        <v>42378</v>
      </c>
      <c r="B501">
        <v>8000</v>
      </c>
    </row>
    <row r="502" spans="1:2" x14ac:dyDescent="0.4">
      <c r="A502" s="15">
        <v>42379</v>
      </c>
      <c r="B502">
        <v>7750</v>
      </c>
    </row>
    <row r="503" spans="1:2" x14ac:dyDescent="0.4">
      <c r="A503" s="15">
        <v>42380</v>
      </c>
      <c r="B503">
        <v>8499.75</v>
      </c>
    </row>
    <row r="504" spans="1:2" x14ac:dyDescent="0.4">
      <c r="A504" s="15">
        <v>42381</v>
      </c>
      <c r="B504">
        <v>2875</v>
      </c>
    </row>
    <row r="505" spans="1:2" x14ac:dyDescent="0.4">
      <c r="A505" s="15">
        <v>42382</v>
      </c>
      <c r="B505">
        <v>8499.75</v>
      </c>
    </row>
    <row r="506" spans="1:2" x14ac:dyDescent="0.4">
      <c r="A506" s="15">
        <v>42383</v>
      </c>
      <c r="B506">
        <v>6000</v>
      </c>
    </row>
    <row r="507" spans="1:2" x14ac:dyDescent="0.4">
      <c r="A507" s="15">
        <v>42384</v>
      </c>
      <c r="B507">
        <v>7500</v>
      </c>
    </row>
    <row r="508" spans="1:2" x14ac:dyDescent="0.4">
      <c r="A508" s="15">
        <v>42385</v>
      </c>
      <c r="B508">
        <v>8000</v>
      </c>
    </row>
    <row r="509" spans="1:2" x14ac:dyDescent="0.4">
      <c r="A509" s="15">
        <v>42386</v>
      </c>
      <c r="B509">
        <v>7749.75</v>
      </c>
    </row>
    <row r="510" spans="1:2" x14ac:dyDescent="0.4">
      <c r="A510" s="15">
        <v>42387</v>
      </c>
      <c r="B510">
        <v>8499.75</v>
      </c>
    </row>
    <row r="511" spans="1:2" x14ac:dyDescent="0.4">
      <c r="A511" s="15">
        <v>42388</v>
      </c>
      <c r="B511">
        <v>6500</v>
      </c>
    </row>
    <row r="512" spans="1:2" x14ac:dyDescent="0.4">
      <c r="A512" s="15">
        <v>42389</v>
      </c>
      <c r="B512">
        <v>7333.333333333333</v>
      </c>
    </row>
    <row r="513" spans="1:2" x14ac:dyDescent="0.4">
      <c r="A513" s="15">
        <v>42390</v>
      </c>
      <c r="B513">
        <v>7000</v>
      </c>
    </row>
    <row r="514" spans="1:2" x14ac:dyDescent="0.4">
      <c r="A514" s="15">
        <v>42391</v>
      </c>
      <c r="B514">
        <v>7500</v>
      </c>
    </row>
    <row r="515" spans="1:2" x14ac:dyDescent="0.4">
      <c r="A515" s="15">
        <v>42392</v>
      </c>
      <c r="B515">
        <v>8999.5</v>
      </c>
    </row>
    <row r="516" spans="1:2" x14ac:dyDescent="0.4">
      <c r="A516" s="15">
        <v>42393</v>
      </c>
      <c r="B516">
        <v>6000</v>
      </c>
    </row>
    <row r="517" spans="1:2" x14ac:dyDescent="0.4">
      <c r="A517" s="15">
        <v>42394</v>
      </c>
      <c r="B517">
        <v>8999.5</v>
      </c>
    </row>
    <row r="518" spans="1:2" x14ac:dyDescent="0.4">
      <c r="A518" s="15">
        <v>42395</v>
      </c>
      <c r="B518">
        <v>7249.75</v>
      </c>
    </row>
    <row r="519" spans="1:2" x14ac:dyDescent="0.4">
      <c r="A519" s="15">
        <v>42396</v>
      </c>
      <c r="B519">
        <v>8250</v>
      </c>
    </row>
    <row r="520" spans="1:2" x14ac:dyDescent="0.4">
      <c r="A520" s="15">
        <v>42397</v>
      </c>
      <c r="B520">
        <v>9499.5</v>
      </c>
    </row>
    <row r="521" spans="1:2" x14ac:dyDescent="0.4">
      <c r="A521" s="15">
        <v>42398</v>
      </c>
      <c r="B521">
        <v>8250</v>
      </c>
    </row>
    <row r="522" spans="1:2" x14ac:dyDescent="0.4">
      <c r="A522" s="15">
        <v>42399</v>
      </c>
      <c r="B522">
        <v>9000</v>
      </c>
    </row>
    <row r="523" spans="1:2" x14ac:dyDescent="0.4">
      <c r="A523" s="15">
        <v>42400</v>
      </c>
      <c r="B523">
        <v>7750</v>
      </c>
    </row>
    <row r="524" spans="1:2" x14ac:dyDescent="0.4">
      <c r="A524" s="15">
        <v>42401</v>
      </c>
      <c r="B524">
        <v>7750</v>
      </c>
    </row>
    <row r="525" spans="1:2" x14ac:dyDescent="0.4">
      <c r="A525" s="15">
        <v>42402</v>
      </c>
      <c r="B525">
        <v>8749.75</v>
      </c>
    </row>
    <row r="526" spans="1:2" x14ac:dyDescent="0.4">
      <c r="A526" s="15">
        <v>42403</v>
      </c>
      <c r="B526">
        <v>8250</v>
      </c>
    </row>
    <row r="527" spans="1:2" x14ac:dyDescent="0.4">
      <c r="A527" s="15">
        <v>42404</v>
      </c>
      <c r="B527">
        <v>8000</v>
      </c>
    </row>
    <row r="528" spans="1:2" x14ac:dyDescent="0.4">
      <c r="A528" s="15">
        <v>42405</v>
      </c>
      <c r="B528">
        <v>8499.75</v>
      </c>
    </row>
    <row r="529" spans="1:2" x14ac:dyDescent="0.4">
      <c r="A529" s="15">
        <v>42406</v>
      </c>
      <c r="B529">
        <v>8250</v>
      </c>
    </row>
    <row r="530" spans="1:2" x14ac:dyDescent="0.4">
      <c r="A530" s="15">
        <v>42407</v>
      </c>
      <c r="B530">
        <v>8999.5</v>
      </c>
    </row>
    <row r="531" spans="1:2" x14ac:dyDescent="0.4">
      <c r="A531" s="15">
        <v>42408</v>
      </c>
      <c r="B531">
        <v>8250</v>
      </c>
    </row>
    <row r="532" spans="1:2" x14ac:dyDescent="0.4">
      <c r="A532" s="15">
        <v>42409</v>
      </c>
      <c r="B532">
        <v>6750</v>
      </c>
    </row>
    <row r="533" spans="1:2" x14ac:dyDescent="0.4">
      <c r="A533" s="15">
        <v>42410</v>
      </c>
      <c r="B533">
        <v>8000</v>
      </c>
    </row>
    <row r="534" spans="1:2" x14ac:dyDescent="0.4">
      <c r="A534" s="15">
        <v>42411</v>
      </c>
      <c r="B534">
        <v>8000</v>
      </c>
    </row>
    <row r="535" spans="1:2" x14ac:dyDescent="0.4">
      <c r="A535" s="15">
        <v>42412</v>
      </c>
      <c r="B535">
        <v>8250</v>
      </c>
    </row>
    <row r="536" spans="1:2" x14ac:dyDescent="0.4">
      <c r="A536" s="15">
        <v>42413</v>
      </c>
      <c r="B536">
        <v>8999.5</v>
      </c>
    </row>
    <row r="537" spans="1:2" x14ac:dyDescent="0.4">
      <c r="A537" s="15">
        <v>42414</v>
      </c>
      <c r="B537">
        <v>8250</v>
      </c>
    </row>
    <row r="538" spans="1:2" x14ac:dyDescent="0.4">
      <c r="A538" s="15">
        <v>42415</v>
      </c>
      <c r="B538">
        <v>4000</v>
      </c>
    </row>
    <row r="539" spans="1:2" x14ac:dyDescent="0.4">
      <c r="A539" s="15">
        <v>42416</v>
      </c>
      <c r="B539">
        <v>8499.75</v>
      </c>
    </row>
    <row r="540" spans="1:2" x14ac:dyDescent="0.4">
      <c r="A540" s="15">
        <v>42417</v>
      </c>
      <c r="B540">
        <v>8499.75</v>
      </c>
    </row>
    <row r="541" spans="1:2" x14ac:dyDescent="0.4">
      <c r="A541" s="15">
        <v>42418</v>
      </c>
      <c r="B541">
        <v>7500</v>
      </c>
    </row>
    <row r="542" spans="1:2" x14ac:dyDescent="0.4">
      <c r="A542" s="15">
        <v>42419</v>
      </c>
      <c r="B542">
        <v>8499.75</v>
      </c>
    </row>
    <row r="543" spans="1:2" x14ac:dyDescent="0.4">
      <c r="A543" s="15">
        <v>42420</v>
      </c>
      <c r="B543">
        <v>6375</v>
      </c>
    </row>
    <row r="544" spans="1:2" x14ac:dyDescent="0.4">
      <c r="A544" s="15">
        <v>42421</v>
      </c>
      <c r="B544">
        <v>7750</v>
      </c>
    </row>
    <row r="545" spans="1:2" x14ac:dyDescent="0.4">
      <c r="A545" s="15">
        <v>42422</v>
      </c>
      <c r="B545">
        <v>9000</v>
      </c>
    </row>
    <row r="546" spans="1:2" x14ac:dyDescent="0.4">
      <c r="A546" s="15">
        <v>42423</v>
      </c>
      <c r="B546">
        <v>8750</v>
      </c>
    </row>
    <row r="547" spans="1:2" x14ac:dyDescent="0.4">
      <c r="A547" s="15">
        <v>42424</v>
      </c>
      <c r="B547">
        <v>8250</v>
      </c>
    </row>
    <row r="548" spans="1:2" x14ac:dyDescent="0.4">
      <c r="A548" s="15">
        <v>42425</v>
      </c>
      <c r="B548">
        <v>7750</v>
      </c>
    </row>
    <row r="549" spans="1:2" x14ac:dyDescent="0.4">
      <c r="A549" s="15">
        <v>42426</v>
      </c>
      <c r="B549">
        <v>8499.75</v>
      </c>
    </row>
    <row r="550" spans="1:2" x14ac:dyDescent="0.4">
      <c r="A550" s="15">
        <v>42427</v>
      </c>
      <c r="B550">
        <v>8499.75</v>
      </c>
    </row>
    <row r="551" spans="1:2" x14ac:dyDescent="0.4">
      <c r="A551" s="15">
        <v>42428</v>
      </c>
      <c r="B551">
        <v>8250</v>
      </c>
    </row>
    <row r="552" spans="1:2" x14ac:dyDescent="0.4">
      <c r="A552" s="15">
        <v>42429</v>
      </c>
      <c r="B552">
        <v>6250</v>
      </c>
    </row>
    <row r="553" spans="1:2" x14ac:dyDescent="0.4">
      <c r="A553" s="15">
        <v>42430</v>
      </c>
      <c r="B553">
        <v>7500</v>
      </c>
    </row>
    <row r="554" spans="1:2" x14ac:dyDescent="0.4">
      <c r="A554" s="15">
        <v>42431</v>
      </c>
      <c r="B554">
        <v>6500</v>
      </c>
    </row>
    <row r="555" spans="1:2" x14ac:dyDescent="0.4">
      <c r="A555" s="15">
        <v>42432</v>
      </c>
      <c r="B555">
        <v>7250</v>
      </c>
    </row>
    <row r="556" spans="1:2" x14ac:dyDescent="0.4">
      <c r="A556" s="15">
        <v>42433</v>
      </c>
      <c r="B556">
        <v>6000</v>
      </c>
    </row>
    <row r="557" spans="1:2" x14ac:dyDescent="0.4">
      <c r="A557" s="15">
        <v>42434</v>
      </c>
      <c r="B557">
        <v>6250</v>
      </c>
    </row>
    <row r="558" spans="1:2" x14ac:dyDescent="0.4">
      <c r="A558" s="15">
        <v>42435</v>
      </c>
      <c r="B558">
        <v>7250</v>
      </c>
    </row>
    <row r="559" spans="1:2" x14ac:dyDescent="0.4">
      <c r="A559" s="15">
        <v>42436</v>
      </c>
      <c r="B559">
        <v>7250</v>
      </c>
    </row>
    <row r="560" spans="1:2" x14ac:dyDescent="0.4">
      <c r="A560" s="15">
        <v>42437</v>
      </c>
      <c r="B560">
        <v>6000</v>
      </c>
    </row>
    <row r="561" spans="1:2" x14ac:dyDescent="0.4">
      <c r="A561" s="15">
        <v>42438</v>
      </c>
      <c r="B561">
        <v>6250</v>
      </c>
    </row>
    <row r="562" spans="1:2" x14ac:dyDescent="0.4">
      <c r="A562" s="15">
        <v>42439</v>
      </c>
      <c r="B562">
        <v>6250</v>
      </c>
    </row>
    <row r="563" spans="1:2" x14ac:dyDescent="0.4">
      <c r="A563" s="15">
        <v>42440</v>
      </c>
      <c r="B563">
        <v>7000</v>
      </c>
    </row>
    <row r="564" spans="1:2" x14ac:dyDescent="0.4">
      <c r="A564" s="15">
        <v>42441</v>
      </c>
      <c r="B564">
        <v>2000</v>
      </c>
    </row>
    <row r="565" spans="1:2" x14ac:dyDescent="0.4">
      <c r="A565" s="15">
        <v>42442</v>
      </c>
      <c r="B565">
        <v>6500</v>
      </c>
    </row>
    <row r="566" spans="1:2" x14ac:dyDescent="0.4">
      <c r="A566" s="15">
        <v>42443</v>
      </c>
      <c r="B566">
        <v>7500</v>
      </c>
    </row>
    <row r="567" spans="1:2" x14ac:dyDescent="0.4">
      <c r="A567" s="15">
        <v>42444</v>
      </c>
      <c r="B567">
        <v>6000</v>
      </c>
    </row>
    <row r="568" spans="1:2" x14ac:dyDescent="0.4">
      <c r="A568" s="15">
        <v>42445</v>
      </c>
      <c r="B568">
        <v>7500</v>
      </c>
    </row>
    <row r="569" spans="1:2" x14ac:dyDescent="0.4">
      <c r="A569" s="15">
        <v>42446</v>
      </c>
      <c r="B569">
        <v>5450</v>
      </c>
    </row>
    <row r="570" spans="1:2" x14ac:dyDescent="0.4">
      <c r="A570" s="15">
        <v>42447</v>
      </c>
      <c r="B570">
        <v>6250</v>
      </c>
    </row>
    <row r="571" spans="1:2" x14ac:dyDescent="0.4">
      <c r="A571" s="15">
        <v>42448</v>
      </c>
      <c r="B571">
        <v>7250</v>
      </c>
    </row>
    <row r="572" spans="1:2" x14ac:dyDescent="0.4">
      <c r="A572" s="15">
        <v>42449</v>
      </c>
      <c r="B572">
        <v>7250</v>
      </c>
    </row>
    <row r="573" spans="1:2" x14ac:dyDescent="0.4">
      <c r="A573" s="15">
        <v>42450</v>
      </c>
      <c r="B573">
        <v>7250</v>
      </c>
    </row>
    <row r="574" spans="1:2" x14ac:dyDescent="0.4">
      <c r="A574" s="15">
        <v>42451</v>
      </c>
      <c r="B574">
        <v>6000</v>
      </c>
    </row>
    <row r="575" spans="1:2" x14ac:dyDescent="0.4">
      <c r="A575" s="15">
        <v>42452</v>
      </c>
      <c r="B575">
        <v>7250</v>
      </c>
    </row>
    <row r="576" spans="1:2" x14ac:dyDescent="0.4">
      <c r="A576" s="15">
        <v>42453</v>
      </c>
      <c r="B576">
        <v>5750</v>
      </c>
    </row>
    <row r="577" spans="1:2" x14ac:dyDescent="0.4">
      <c r="A577" s="15">
        <v>42454</v>
      </c>
      <c r="B577">
        <v>6750</v>
      </c>
    </row>
    <row r="578" spans="1:2" x14ac:dyDescent="0.4">
      <c r="A578" s="15">
        <v>42455</v>
      </c>
      <c r="B578">
        <v>7000</v>
      </c>
    </row>
    <row r="579" spans="1:2" x14ac:dyDescent="0.4">
      <c r="A579" s="15">
        <v>42456</v>
      </c>
      <c r="B579">
        <v>7750</v>
      </c>
    </row>
    <row r="580" spans="1:2" x14ac:dyDescent="0.4">
      <c r="A580" s="15">
        <v>42457</v>
      </c>
      <c r="B580">
        <v>7500</v>
      </c>
    </row>
    <row r="581" spans="1:2" x14ac:dyDescent="0.4">
      <c r="A581" s="15">
        <v>42458</v>
      </c>
      <c r="B581">
        <v>8249.75</v>
      </c>
    </row>
    <row r="582" spans="1:2" x14ac:dyDescent="0.4">
      <c r="A582" s="15">
        <v>42459</v>
      </c>
      <c r="B582">
        <v>5750</v>
      </c>
    </row>
    <row r="583" spans="1:2" x14ac:dyDescent="0.4">
      <c r="A583" s="15">
        <v>42460</v>
      </c>
      <c r="B583">
        <v>7500</v>
      </c>
    </row>
    <row r="584" spans="1:2" x14ac:dyDescent="0.4">
      <c r="A584" s="15">
        <v>42461</v>
      </c>
      <c r="B584">
        <v>8249.75</v>
      </c>
    </row>
    <row r="585" spans="1:2" x14ac:dyDescent="0.4">
      <c r="A585" s="15">
        <v>42462</v>
      </c>
      <c r="B585">
        <v>7000</v>
      </c>
    </row>
    <row r="586" spans="1:2" x14ac:dyDescent="0.4">
      <c r="A586" s="15">
        <v>42463</v>
      </c>
      <c r="B586">
        <v>6750</v>
      </c>
    </row>
    <row r="587" spans="1:2" x14ac:dyDescent="0.4">
      <c r="A587" s="15">
        <v>42464</v>
      </c>
      <c r="B587">
        <v>9249.75</v>
      </c>
    </row>
    <row r="588" spans="1:2" x14ac:dyDescent="0.4">
      <c r="A588" s="15">
        <v>42465</v>
      </c>
      <c r="B588">
        <v>8999.75</v>
      </c>
    </row>
    <row r="589" spans="1:2" x14ac:dyDescent="0.4">
      <c r="A589" s="15">
        <v>42466</v>
      </c>
      <c r="B589">
        <v>7500</v>
      </c>
    </row>
    <row r="590" spans="1:2" x14ac:dyDescent="0.4">
      <c r="A590" s="15">
        <v>42467</v>
      </c>
      <c r="B590">
        <v>9249.75</v>
      </c>
    </row>
    <row r="591" spans="1:2" x14ac:dyDescent="0.4">
      <c r="A591" s="15">
        <v>42468</v>
      </c>
      <c r="B591">
        <v>7000</v>
      </c>
    </row>
    <row r="592" spans="1:2" x14ac:dyDescent="0.4">
      <c r="A592" s="15">
        <v>42469</v>
      </c>
      <c r="B592">
        <v>9249.75</v>
      </c>
    </row>
    <row r="593" spans="1:2" x14ac:dyDescent="0.4">
      <c r="A593" s="15">
        <v>42470</v>
      </c>
      <c r="B593">
        <v>8499.5</v>
      </c>
    </row>
    <row r="594" spans="1:2" x14ac:dyDescent="0.4">
      <c r="A594" s="15">
        <v>42471</v>
      </c>
      <c r="B594">
        <v>7749.75</v>
      </c>
    </row>
    <row r="595" spans="1:2" x14ac:dyDescent="0.4">
      <c r="A595" s="15">
        <v>42472</v>
      </c>
      <c r="B595">
        <v>7000</v>
      </c>
    </row>
    <row r="596" spans="1:2" x14ac:dyDescent="0.4">
      <c r="A596" s="15">
        <v>42473</v>
      </c>
      <c r="B596">
        <v>8499.75</v>
      </c>
    </row>
    <row r="597" spans="1:2" x14ac:dyDescent="0.4">
      <c r="A597" s="15">
        <v>42474</v>
      </c>
      <c r="B597">
        <v>8000</v>
      </c>
    </row>
    <row r="598" spans="1:2" x14ac:dyDescent="0.4">
      <c r="A598" s="15">
        <v>42475</v>
      </c>
      <c r="B598">
        <v>7750</v>
      </c>
    </row>
    <row r="599" spans="1:2" x14ac:dyDescent="0.4">
      <c r="A599" s="15">
        <v>42476</v>
      </c>
      <c r="B599">
        <v>8999.75</v>
      </c>
    </row>
    <row r="600" spans="1:2" x14ac:dyDescent="0.4">
      <c r="A600" s="15">
        <v>42477</v>
      </c>
      <c r="B600">
        <v>6624.75</v>
      </c>
    </row>
    <row r="601" spans="1:2" x14ac:dyDescent="0.4">
      <c r="A601" s="15">
        <v>42478</v>
      </c>
      <c r="B601">
        <v>8999.75</v>
      </c>
    </row>
    <row r="602" spans="1:2" x14ac:dyDescent="0.4">
      <c r="A602" s="15">
        <v>42479</v>
      </c>
      <c r="B602">
        <v>8499.75</v>
      </c>
    </row>
    <row r="603" spans="1:2" x14ac:dyDescent="0.4">
      <c r="A603" s="15">
        <v>42480</v>
      </c>
      <c r="B603">
        <v>5499.75</v>
      </c>
    </row>
    <row r="604" spans="1:2" x14ac:dyDescent="0.4">
      <c r="A604" s="15">
        <v>42481</v>
      </c>
      <c r="B604">
        <v>5000</v>
      </c>
    </row>
    <row r="605" spans="1:2" x14ac:dyDescent="0.4">
      <c r="A605" s="15">
        <v>42482</v>
      </c>
      <c r="B605">
        <v>7250</v>
      </c>
    </row>
    <row r="606" spans="1:2" x14ac:dyDescent="0.4">
      <c r="A606" s="15">
        <v>42483</v>
      </c>
      <c r="B606">
        <v>8250</v>
      </c>
    </row>
    <row r="607" spans="1:2" x14ac:dyDescent="0.4">
      <c r="A607" s="15">
        <v>42484</v>
      </c>
      <c r="B607">
        <v>7750</v>
      </c>
    </row>
    <row r="608" spans="1:2" x14ac:dyDescent="0.4">
      <c r="A608" s="15">
        <v>42485</v>
      </c>
      <c r="B608">
        <v>9249.5</v>
      </c>
    </row>
    <row r="609" spans="1:2" x14ac:dyDescent="0.4">
      <c r="A609" s="15">
        <v>42486</v>
      </c>
      <c r="B609">
        <v>6250</v>
      </c>
    </row>
    <row r="610" spans="1:2" x14ac:dyDescent="0.4">
      <c r="A610" s="15">
        <v>42487</v>
      </c>
      <c r="B610">
        <v>7500</v>
      </c>
    </row>
    <row r="611" spans="1:2" x14ac:dyDescent="0.4">
      <c r="A611" s="15">
        <v>42488</v>
      </c>
      <c r="B611">
        <v>9249.75</v>
      </c>
    </row>
    <row r="612" spans="1:2" x14ac:dyDescent="0.4">
      <c r="A612" s="15">
        <v>42489</v>
      </c>
      <c r="B612">
        <v>8499.75</v>
      </c>
    </row>
    <row r="613" spans="1:2" x14ac:dyDescent="0.4">
      <c r="A613" s="15">
        <v>42490</v>
      </c>
      <c r="B613">
        <v>7250</v>
      </c>
    </row>
    <row r="614" spans="1:2" x14ac:dyDescent="0.4">
      <c r="A614" s="15">
        <v>42491</v>
      </c>
      <c r="B614">
        <v>8500</v>
      </c>
    </row>
    <row r="615" spans="1:2" x14ac:dyDescent="0.4">
      <c r="A615" s="15">
        <v>42492</v>
      </c>
      <c r="B615">
        <v>7000</v>
      </c>
    </row>
    <row r="616" spans="1:2" x14ac:dyDescent="0.4">
      <c r="A616" s="15">
        <v>42493</v>
      </c>
      <c r="B616">
        <v>8499.75</v>
      </c>
    </row>
    <row r="617" spans="1:2" x14ac:dyDescent="0.4">
      <c r="A617" s="15">
        <v>42494</v>
      </c>
      <c r="B617">
        <v>9249.75</v>
      </c>
    </row>
    <row r="618" spans="1:2" x14ac:dyDescent="0.4">
      <c r="A618" s="15">
        <v>42495</v>
      </c>
      <c r="B618">
        <v>8749.75</v>
      </c>
    </row>
    <row r="619" spans="1:2" x14ac:dyDescent="0.4">
      <c r="A619" s="15">
        <v>42496</v>
      </c>
      <c r="B619">
        <v>8000</v>
      </c>
    </row>
    <row r="620" spans="1:2" x14ac:dyDescent="0.4">
      <c r="A620" s="15">
        <v>42497</v>
      </c>
      <c r="B620">
        <v>8000</v>
      </c>
    </row>
    <row r="621" spans="1:2" x14ac:dyDescent="0.4">
      <c r="A621" s="15">
        <v>42498</v>
      </c>
      <c r="B621">
        <v>9499.5</v>
      </c>
    </row>
    <row r="622" spans="1:2" x14ac:dyDescent="0.4">
      <c r="A622" s="15">
        <v>42499</v>
      </c>
      <c r="B622">
        <v>7000</v>
      </c>
    </row>
    <row r="623" spans="1:2" x14ac:dyDescent="0.4">
      <c r="A623" s="15">
        <v>42500</v>
      </c>
      <c r="B623">
        <v>8499.75</v>
      </c>
    </row>
    <row r="624" spans="1:2" x14ac:dyDescent="0.4">
      <c r="A624" s="15">
        <v>42501</v>
      </c>
      <c r="B624">
        <v>8499.75</v>
      </c>
    </row>
    <row r="625" spans="1:2" x14ac:dyDescent="0.4">
      <c r="A625" s="15">
        <v>42502</v>
      </c>
      <c r="B625">
        <v>8999.5</v>
      </c>
    </row>
    <row r="626" spans="1:2" x14ac:dyDescent="0.4">
      <c r="A626" s="15">
        <v>42503</v>
      </c>
      <c r="B626">
        <v>8499.75</v>
      </c>
    </row>
    <row r="627" spans="1:2" x14ac:dyDescent="0.4">
      <c r="A627" s="15">
        <v>42504</v>
      </c>
      <c r="B627">
        <v>8999.5</v>
      </c>
    </row>
    <row r="628" spans="1:2" x14ac:dyDescent="0.4">
      <c r="A628" s="15">
        <v>42505</v>
      </c>
      <c r="B628">
        <v>7250</v>
      </c>
    </row>
    <row r="629" spans="1:2" x14ac:dyDescent="0.4">
      <c r="A629" s="15">
        <v>42506</v>
      </c>
      <c r="B629">
        <v>8000</v>
      </c>
    </row>
    <row r="630" spans="1:2" x14ac:dyDescent="0.4">
      <c r="A630" s="15">
        <v>42507</v>
      </c>
      <c r="B630">
        <v>7000</v>
      </c>
    </row>
    <row r="631" spans="1:2" x14ac:dyDescent="0.4">
      <c r="A631" s="15">
        <v>42508</v>
      </c>
      <c r="B631">
        <v>7499.75</v>
      </c>
    </row>
    <row r="632" spans="1:2" x14ac:dyDescent="0.4">
      <c r="A632" s="15">
        <v>42509</v>
      </c>
      <c r="B632">
        <v>9249.75</v>
      </c>
    </row>
    <row r="633" spans="1:2" x14ac:dyDescent="0.4">
      <c r="A633" s="15">
        <v>42510</v>
      </c>
      <c r="B633">
        <v>7000</v>
      </c>
    </row>
    <row r="634" spans="1:2" x14ac:dyDescent="0.4">
      <c r="A634" s="15">
        <v>42511</v>
      </c>
      <c r="B634">
        <v>7750</v>
      </c>
    </row>
    <row r="635" spans="1:2" x14ac:dyDescent="0.4">
      <c r="A635" s="15">
        <v>42512</v>
      </c>
      <c r="B635">
        <v>9000</v>
      </c>
    </row>
    <row r="636" spans="1:2" x14ac:dyDescent="0.4">
      <c r="A636" s="15">
        <v>42513</v>
      </c>
      <c r="B636">
        <v>9749.25</v>
      </c>
    </row>
    <row r="637" spans="1:2" x14ac:dyDescent="0.4">
      <c r="A637" s="15">
        <v>42514</v>
      </c>
      <c r="B637">
        <v>8250</v>
      </c>
    </row>
    <row r="638" spans="1:2" x14ac:dyDescent="0.4">
      <c r="A638" s="15">
        <v>42515</v>
      </c>
      <c r="B638">
        <v>6750</v>
      </c>
    </row>
    <row r="639" spans="1:2" x14ac:dyDescent="0.4">
      <c r="A639" s="15">
        <v>42516</v>
      </c>
      <c r="B639">
        <v>7749.75</v>
      </c>
    </row>
    <row r="640" spans="1:2" x14ac:dyDescent="0.4">
      <c r="A640" s="15">
        <v>42517</v>
      </c>
      <c r="B640">
        <v>8000</v>
      </c>
    </row>
    <row r="641" spans="1:2" x14ac:dyDescent="0.4">
      <c r="A641" s="15">
        <v>42518</v>
      </c>
      <c r="B641">
        <v>8500</v>
      </c>
    </row>
  </sheetData>
  <sortState ref="A2:B641">
    <sortCondition ref="A2:A641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Visibility_summary</vt:lpstr>
      <vt:lpstr>Visibility_Date_Average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tonokura</cp:lastModifiedBy>
  <dcterms:created xsi:type="dcterms:W3CDTF">2017-10-20T04:44:03Z</dcterms:created>
  <dcterms:modified xsi:type="dcterms:W3CDTF">2017-12-22T02:35:25Z</dcterms:modified>
</cp:coreProperties>
</file>